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/MARIA local/Enric/HIV paper/eLife version/revision/For submission/Revised submission-07 March/"/>
    </mc:Choice>
  </mc:AlternateContent>
  <xr:revisionPtr revIDLastSave="0" documentId="13_ncr:1_{0B7BD6D1-6F2F-B443-8174-8440E0590C5F}" xr6:coauthVersionLast="47" xr6:coauthVersionMax="47" xr10:uidLastSave="{00000000-0000-0000-0000-000000000000}"/>
  <bookViews>
    <workbookView xWindow="1220" yWindow="500" windowWidth="27400" windowHeight="12780" tabRatio="854" activeTab="3" xr2:uid="{83E8FB63-3280-4618-9F6E-81F0C0903675}"/>
  </bookViews>
  <sheets>
    <sheet name="Figure S1A" sheetId="91" r:id="rId1"/>
    <sheet name="Figure S1B" sheetId="92" r:id="rId2"/>
    <sheet name="Figure S1D" sheetId="93" r:id="rId3"/>
    <sheet name="Figure S1E" sheetId="9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94" l="1"/>
  <c r="E9" i="94"/>
  <c r="D9" i="94"/>
  <c r="C9" i="94"/>
  <c r="F8" i="94"/>
  <c r="E8" i="94"/>
  <c r="D8" i="94"/>
  <c r="C8" i="94"/>
  <c r="D13" i="93"/>
  <c r="C13" i="93"/>
  <c r="D12" i="93"/>
  <c r="C12" i="93"/>
  <c r="Q27" i="92"/>
  <c r="Q26" i="92"/>
  <c r="Q25" i="92"/>
  <c r="Q24" i="92"/>
  <c r="Q23" i="92"/>
  <c r="Q22" i="92"/>
  <c r="P27" i="92"/>
  <c r="P26" i="92"/>
  <c r="P25" i="92"/>
  <c r="P24" i="92"/>
  <c r="P23" i="92"/>
  <c r="P22" i="92"/>
  <c r="K18" i="92"/>
  <c r="K17" i="92"/>
  <c r="K16" i="92"/>
  <c r="K15" i="92"/>
  <c r="K14" i="92"/>
  <c r="K13" i="92"/>
  <c r="J18" i="92"/>
  <c r="J17" i="92"/>
  <c r="J16" i="92"/>
  <c r="J15" i="92"/>
  <c r="J14" i="92"/>
  <c r="J13" i="92"/>
  <c r="S5" i="92"/>
  <c r="S6" i="92"/>
  <c r="S7" i="92"/>
  <c r="S8" i="92"/>
  <c r="S9" i="92"/>
  <c r="S4" i="92"/>
  <c r="R5" i="92"/>
  <c r="R6" i="92"/>
  <c r="R7" i="92"/>
  <c r="R8" i="92"/>
  <c r="R9" i="92"/>
  <c r="R4" i="92"/>
  <c r="F14" i="91"/>
  <c r="G14" i="91"/>
  <c r="E24" i="91"/>
  <c r="F24" i="91"/>
  <c r="F29" i="91"/>
  <c r="E29" i="91"/>
  <c r="F28" i="91"/>
  <c r="E28" i="91"/>
  <c r="F27" i="91"/>
  <c r="E27" i="91"/>
  <c r="F26" i="91"/>
  <c r="E26" i="91"/>
  <c r="F25" i="91"/>
  <c r="E25" i="91"/>
  <c r="G19" i="91"/>
  <c r="F19" i="91"/>
  <c r="G18" i="91"/>
  <c r="F18" i="91"/>
  <c r="G17" i="91"/>
  <c r="F17" i="91"/>
  <c r="G16" i="91"/>
  <c r="F16" i="91"/>
  <c r="G15" i="91"/>
  <c r="F15" i="91"/>
  <c r="G5" i="91"/>
  <c r="G6" i="91"/>
  <c r="G7" i="91"/>
  <c r="G8" i="91"/>
  <c r="G9" i="91"/>
  <c r="G4" i="91"/>
  <c r="F5" i="91"/>
  <c r="F6" i="91"/>
  <c r="F7" i="91"/>
  <c r="F8" i="91"/>
  <c r="F9" i="91"/>
  <c r="F4" i="91"/>
</calcChain>
</file>

<file path=xl/sharedStrings.xml><?xml version="1.0" encoding="utf-8"?>
<sst xmlns="http://schemas.openxmlformats.org/spreadsheetml/2006/main" count="542" uniqueCount="202">
  <si>
    <t>Experiment 1</t>
  </si>
  <si>
    <t>Experiment 2</t>
  </si>
  <si>
    <t>Experiment 3</t>
  </si>
  <si>
    <t>Experiment 4</t>
  </si>
  <si>
    <t>Yes</t>
  </si>
  <si>
    <t>Alpha</t>
  </si>
  <si>
    <t>Source of Variation</t>
  </si>
  <si>
    <t>% of total variation</t>
  </si>
  <si>
    <t>P value</t>
  </si>
  <si>
    <t>P value summary</t>
  </si>
  <si>
    <t>Significant?</t>
  </si>
  <si>
    <t>***</t>
  </si>
  <si>
    <t>&lt;0,0001</t>
  </si>
  <si>
    <t>****</t>
  </si>
  <si>
    <t>ns</t>
  </si>
  <si>
    <t>No</t>
  </si>
  <si>
    <t>ANOVA table</t>
  </si>
  <si>
    <t>DF</t>
  </si>
  <si>
    <t>MS</t>
  </si>
  <si>
    <t>F (DFn, DFd)</t>
  </si>
  <si>
    <t>P&lt;0,0001</t>
  </si>
  <si>
    <t>Residual</t>
  </si>
  <si>
    <t>Data summary</t>
  </si>
  <si>
    <t>Number of families</t>
  </si>
  <si>
    <t>Number of comparisons per family</t>
  </si>
  <si>
    <t>Bonferroni's multiple comparisons test</t>
  </si>
  <si>
    <t>95,00% CI of diff,</t>
  </si>
  <si>
    <t>Below threshold?</t>
  </si>
  <si>
    <t>Summary</t>
  </si>
  <si>
    <t>Adjusted P Value</t>
  </si>
  <si>
    <t>2</t>
  </si>
  <si>
    <t>*</t>
  </si>
  <si>
    <t>&gt;0,9999</t>
  </si>
  <si>
    <t>4</t>
  </si>
  <si>
    <t>Test details</t>
  </si>
  <si>
    <t>SE of diff,</t>
  </si>
  <si>
    <t>N1</t>
  </si>
  <si>
    <t>N2</t>
  </si>
  <si>
    <t>t</t>
  </si>
  <si>
    <t>SD</t>
  </si>
  <si>
    <t>Column B</t>
  </si>
  <si>
    <t>vs.</t>
  </si>
  <si>
    <t>vs,</t>
  </si>
  <si>
    <t>Column A</t>
  </si>
  <si>
    <t>Significantly different (P &lt; 0.05)?</t>
  </si>
  <si>
    <t>One- or two-tailed P value?</t>
  </si>
  <si>
    <t>Two-tailed</t>
  </si>
  <si>
    <t>t, df</t>
  </si>
  <si>
    <t>Number of pairs</t>
  </si>
  <si>
    <t>How big is the difference?</t>
  </si>
  <si>
    <t>95% confidence interval</t>
  </si>
  <si>
    <t>R squared (partial eta squared)</t>
  </si>
  <si>
    <t>How effective was the pairing?</t>
  </si>
  <si>
    <t>Correlation coefficient (r)</t>
  </si>
  <si>
    <t>P value (one tailed)</t>
  </si>
  <si>
    <t>Was the pairing significantly effective?</t>
  </si>
  <si>
    <t>**</t>
  </si>
  <si>
    <t>average</t>
  </si>
  <si>
    <t>Cell nº</t>
  </si>
  <si>
    <t>cell 1</t>
  </si>
  <si>
    <t>cell 2</t>
  </si>
  <si>
    <t>cell 3</t>
  </si>
  <si>
    <t>cell 4</t>
  </si>
  <si>
    <t>cell 5</t>
  </si>
  <si>
    <t>cell 6</t>
  </si>
  <si>
    <t>cell 7</t>
  </si>
  <si>
    <t>cell 8</t>
  </si>
  <si>
    <t>Ratio paired t test</t>
  </si>
  <si>
    <t>SD of log(ratios)</t>
  </si>
  <si>
    <t>SEM of log(ratios)</t>
  </si>
  <si>
    <t>SEM</t>
  </si>
  <si>
    <t xml:space="preserve">SEM </t>
  </si>
  <si>
    <t>Mann Whitney test</t>
  </si>
  <si>
    <t>Exact or approximate P value?</t>
  </si>
  <si>
    <t>Exact</t>
  </si>
  <si>
    <t>Sum of ranks in column A,B</t>
  </si>
  <si>
    <t>Mann-Whitney U</t>
  </si>
  <si>
    <t>Difference between medians</t>
  </si>
  <si>
    <t>Median of column A</t>
  </si>
  <si>
    <t>Median of column B</t>
  </si>
  <si>
    <t>Difference: Actual</t>
  </si>
  <si>
    <t>Difference: Hodges-Lehmann</t>
  </si>
  <si>
    <t>Table Analyzed (Mann-Whitney test)</t>
  </si>
  <si>
    <t>Column C</t>
  </si>
  <si>
    <t>0*</t>
  </si>
  <si>
    <t>cell 9</t>
  </si>
  <si>
    <t>cell 10</t>
  </si>
  <si>
    <t>cell 11</t>
  </si>
  <si>
    <t>Time</t>
  </si>
  <si>
    <t>Number of columns (Time)</t>
  </si>
  <si>
    <t>Table Analyzed (Two way ANOVA)</t>
  </si>
  <si>
    <t>cell 12</t>
  </si>
  <si>
    <t>cell 13</t>
  </si>
  <si>
    <t>cell 14</t>
  </si>
  <si>
    <t>cell 15</t>
  </si>
  <si>
    <t>Bonferroni multiple comparison test</t>
  </si>
  <si>
    <t>Two-way ANOVA</t>
  </si>
  <si>
    <t>Ordinary</t>
  </si>
  <si>
    <t>Interaction</t>
  </si>
  <si>
    <t>SS (Type III)</t>
  </si>
  <si>
    <t>Number of values</t>
  </si>
  <si>
    <t>Predicted (LS) mean diff,</t>
  </si>
  <si>
    <t>Predicted (LS) mean 1</t>
  </si>
  <si>
    <t>Predicted (LS) mean 2</t>
  </si>
  <si>
    <t>5 min</t>
  </si>
  <si>
    <t>30 min</t>
  </si>
  <si>
    <t>60 min</t>
  </si>
  <si>
    <t>Number of cells analysed</t>
  </si>
  <si>
    <t>13 cells</t>
  </si>
  <si>
    <t>15 cells</t>
  </si>
  <si>
    <t>11 cells</t>
  </si>
  <si>
    <t>9 cells</t>
  </si>
  <si>
    <t>6</t>
  </si>
  <si>
    <t>8</t>
  </si>
  <si>
    <t>10</t>
  </si>
  <si>
    <t>12</t>
  </si>
  <si>
    <t>Distance from cell base</t>
  </si>
  <si>
    <t>0 min</t>
  </si>
  <si>
    <t>0min</t>
  </si>
  <si>
    <t>60min</t>
  </si>
  <si>
    <t>Time after VLP addition</t>
  </si>
  <si>
    <t>Mander siglec-1 coloc VLP (5 minutes pulse)</t>
  </si>
  <si>
    <t>Mander siglec-1 coloc VLP (30 minutes pulse)</t>
  </si>
  <si>
    <t>Mander siglec-1 coloc VLP (60 minutes pulse)</t>
  </si>
  <si>
    <t xml:space="preserve">15 cells </t>
  </si>
  <si>
    <t>0,261126*</t>
  </si>
  <si>
    <t>0,718412*</t>
  </si>
  <si>
    <t>0,642593*</t>
  </si>
  <si>
    <t>0,555112*</t>
  </si>
  <si>
    <t>0,526012*</t>
  </si>
  <si>
    <t>Mander siglec-1 coloc 4% GM-1 LUV (5 minutes pulse)</t>
  </si>
  <si>
    <t>Mander siglec-1 coloc 4% GM-1 LUV (30 minutes pulse)</t>
  </si>
  <si>
    <t>Mander siglec-1 coloc 4% GM-1 LUV (60 minutes pulse)</t>
  </si>
  <si>
    <t>F (10, 185) = 2,593</t>
  </si>
  <si>
    <t>P=0,0058</t>
  </si>
  <si>
    <t>F (5, 185) = 25,58</t>
  </si>
  <si>
    <t>F (2, 185) = 0,4311</t>
  </si>
  <si>
    <t>P=0,6504</t>
  </si>
  <si>
    <t>LUV 4% 5min vs. LUV 4% 30min</t>
  </si>
  <si>
    <t>-0,2272 to 0,01259</t>
  </si>
  <si>
    <t>LUV 4% 5min vs. Group C</t>
  </si>
  <si>
    <t>-0,2610 to -0,07163</t>
  </si>
  <si>
    <t>LUV 4% 30min vs. Group C</t>
  </si>
  <si>
    <t>-0,1803 to 0,06233</t>
  </si>
  <si>
    <t>-0,07875 to 0,1488</t>
  </si>
  <si>
    <t>-0,06898 to 0,1203</t>
  </si>
  <si>
    <t>-0,1246 to 0,1059</t>
  </si>
  <si>
    <t>-0,1060 to 0,1216</t>
  </si>
  <si>
    <t>-0,03146 to 0,1579</t>
  </si>
  <si>
    <t>-0,05980 to 0,1706</t>
  </si>
  <si>
    <t>-0,09508 to 0,1325</t>
  </si>
  <si>
    <t>-0,04937 to 0,1399</t>
  </si>
  <si>
    <t>-0,08861 to 0,1418</t>
  </si>
  <si>
    <t>-0,05572 to 0,1718</t>
  </si>
  <si>
    <t>-0,1027 to 0,08658</t>
  </si>
  <si>
    <t>-0,1813 to 0,04909</t>
  </si>
  <si>
    <t>-0,1432 to 0,08435</t>
  </si>
  <si>
    <t>-0,1408 to 0,04848</t>
  </si>
  <si>
    <t>-0,1320 to 0,09844</t>
  </si>
  <si>
    <t>53,30077*</t>
  </si>
  <si>
    <t>74 , 31</t>
  </si>
  <si>
    <t>35,88, n=7</t>
  </si>
  <si>
    <t>22,29, n=7</t>
  </si>
  <si>
    <t>Ration pcofilin-cofilin (normalised to 0 min)</t>
  </si>
  <si>
    <t>t=3,845, df=3</t>
  </si>
  <si>
    <t>Geometric mean of ratios (C / A)</t>
  </si>
  <si>
    <t>0,4057 to 0,9184</t>
  </si>
  <si>
    <t>Horizontal line</t>
  </si>
  <si>
    <t>t=6,842, df=3</t>
  </si>
  <si>
    <t>Geometric mean of ratios (C / B)</t>
  </si>
  <si>
    <t>0,7761 to 0,9116</t>
  </si>
  <si>
    <t>Ratio pair T test (0min vs 30min)</t>
  </si>
  <si>
    <t>Ratio pair T test (5min vs 30min)</t>
  </si>
  <si>
    <t>Number of rows (Distance from cell base)</t>
  </si>
  <si>
    <t>F (10, 30) = 1,066</t>
  </si>
  <si>
    <t>P=0,4171</t>
  </si>
  <si>
    <t>F (5, 30) = 9,000</t>
  </si>
  <si>
    <t>F (2, 30) = 2,314</t>
  </si>
  <si>
    <t>P=0,1162</t>
  </si>
  <si>
    <t>60 min vs. 30 min</t>
  </si>
  <si>
    <t>-0,2143 to 0,02931</t>
  </si>
  <si>
    <t>60 min vs. 5 min</t>
  </si>
  <si>
    <t>-0,1026 to 0,1410</t>
  </si>
  <si>
    <t>30 min vs. 5 min</t>
  </si>
  <si>
    <t>0,002780 to 0,2206</t>
  </si>
  <si>
    <t>-0,07919 to 0,1644</t>
  </si>
  <si>
    <t>-0,05835 to 0,1852</t>
  </si>
  <si>
    <t>-0,08809 to 0,1298</t>
  </si>
  <si>
    <t>-0,1330 to 0,1106</t>
  </si>
  <si>
    <t>-0,1479 to 0,09567</t>
  </si>
  <si>
    <t>-0,1239 to 0,09398</t>
  </si>
  <si>
    <t>-0,1931 to 0,05044</t>
  </si>
  <si>
    <t>-0,1683 to 0,07526</t>
  </si>
  <si>
    <t>-0,08412 to 0,1338</t>
  </si>
  <si>
    <t>-0,1928 to 0,05079</t>
  </si>
  <si>
    <t>-0,1958 to 0,04776</t>
  </si>
  <si>
    <t>-0,1120 to 0,1059</t>
  </si>
  <si>
    <t>-0,1608 to 0,08275</t>
  </si>
  <si>
    <t>-0,1450 to 0,09857</t>
  </si>
  <si>
    <t>-0,09312 to 0,1247</t>
  </si>
  <si>
    <t>Distance from the cell base</t>
  </si>
  <si>
    <t>Number of rows (Distance from the cell base)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</si>
</sst>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sz val="10"/>
      <name val="Arial"/>
    </font>
    <font>
      <sz val="8"/>
      <name val="Calibri"/>
      <family val="2"/>
      <scheme val="minor"/>
    </font>
    <font>
      <i/>
      <sz val="10"/>
      <color rgb="FF0000FF"/>
      <name val="Arial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/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/>
      <right/>
      <top style="medium">
        <color rgb="FFFF0000"/>
      </top>
      <bottom/>
      <diagonal/>
    </border>
    <border>
      <left style="thin">
        <color indexed="64"/>
      </left>
      <right style="medium">
        <color rgb="FFFF0000"/>
      </right>
      <top style="thin">
        <color indexed="64"/>
      </top>
      <bottom/>
      <diagonal/>
    </border>
    <border>
      <left/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rgb="FFFF0000"/>
      </left>
      <right style="thin">
        <color theme="1"/>
      </right>
      <top style="medium">
        <color rgb="FFFF0000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rgb="FFFF0000"/>
      </top>
      <bottom style="thin">
        <color theme="1"/>
      </bottom>
      <diagonal/>
    </border>
    <border>
      <left style="thin">
        <color theme="1"/>
      </left>
      <right style="medium">
        <color rgb="FFFF0000"/>
      </right>
      <top style="medium">
        <color rgb="FFFF0000"/>
      </top>
      <bottom style="thin">
        <color theme="1"/>
      </bottom>
      <diagonal/>
    </border>
    <border>
      <left style="medium">
        <color rgb="FFFF000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/>
      <top style="thin">
        <color theme="1"/>
      </top>
      <bottom style="thin">
        <color theme="1"/>
      </bottom>
      <diagonal/>
    </border>
    <border>
      <left/>
      <right style="medium">
        <color rgb="FFFF0000"/>
      </right>
      <top style="thin">
        <color theme="1"/>
      </top>
      <bottom style="thin">
        <color theme="1"/>
      </bottom>
      <diagonal/>
    </border>
    <border>
      <left style="medium">
        <color rgb="FFFF0000"/>
      </left>
      <right style="thin">
        <color theme="1"/>
      </right>
      <top style="thin">
        <color theme="1"/>
      </top>
      <bottom style="medium">
        <color rgb="FFFF000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rgb="FFFF0000"/>
      </bottom>
      <diagonal/>
    </border>
    <border>
      <left style="thin">
        <color theme="1"/>
      </left>
      <right style="medium">
        <color rgb="FFFF0000"/>
      </right>
      <top style="thin">
        <color theme="1"/>
      </top>
      <bottom style="medium">
        <color rgb="FFFF0000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/>
    <xf numFmtId="0" fontId="0" fillId="0" borderId="11" xfId="0" applyBorder="1"/>
    <xf numFmtId="0" fontId="0" fillId="0" borderId="10" xfId="0" applyBorder="1"/>
    <xf numFmtId="0" fontId="1" fillId="0" borderId="10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/>
    <xf numFmtId="0" fontId="1" fillId="0" borderId="5" xfId="0" applyFont="1" applyBorder="1"/>
    <xf numFmtId="0" fontId="0" fillId="0" borderId="26" xfId="0" applyBorder="1"/>
    <xf numFmtId="0" fontId="0" fillId="4" borderId="0" xfId="0" applyFill="1"/>
    <xf numFmtId="0" fontId="0" fillId="4" borderId="13" xfId="0" applyFill="1" applyBorder="1"/>
    <xf numFmtId="0" fontId="0" fillId="4" borderId="12" xfId="0" applyFill="1" applyBorder="1"/>
    <xf numFmtId="0" fontId="1" fillId="0" borderId="26" xfId="0" applyFont="1" applyBorder="1"/>
    <xf numFmtId="0" fontId="0" fillId="4" borderId="21" xfId="0" applyFill="1" applyBorder="1"/>
    <xf numFmtId="0" fontId="0" fillId="4" borderId="19" xfId="0" applyFill="1" applyBorder="1"/>
    <xf numFmtId="0" fontId="0" fillId="4" borderId="25" xfId="0" applyFill="1" applyBorder="1"/>
    <xf numFmtId="0" fontId="0" fillId="4" borderId="16" xfId="0" applyFill="1" applyBorder="1"/>
    <xf numFmtId="0" fontId="0" fillId="4" borderId="24" xfId="0" applyFill="1" applyBorder="1"/>
    <xf numFmtId="0" fontId="3" fillId="0" borderId="1" xfId="0" applyFont="1" applyBorder="1"/>
    <xf numFmtId="164" fontId="0" fillId="0" borderId="1" xfId="0" applyNumberFormat="1" applyBorder="1"/>
    <xf numFmtId="0" fontId="0" fillId="3" borderId="6" xfId="0" applyFill="1" applyBorder="1"/>
    <xf numFmtId="0" fontId="0" fillId="3" borderId="10" xfId="0" applyFill="1" applyBorder="1"/>
    <xf numFmtId="0" fontId="1" fillId="0" borderId="15" xfId="0" applyFont="1" applyBorder="1" applyAlignment="1">
      <alignment horizontal="left"/>
    </xf>
    <xf numFmtId="0" fontId="0" fillId="0" borderId="32" xfId="0" applyBorder="1"/>
    <xf numFmtId="0" fontId="0" fillId="0" borderId="33" xfId="0" applyBorder="1"/>
    <xf numFmtId="0" fontId="1" fillId="0" borderId="33" xfId="0" applyFont="1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1" fillId="0" borderId="5" xfId="0" applyFont="1" applyBorder="1" applyAlignment="1">
      <alignment horizontal="left"/>
    </xf>
    <xf numFmtId="0" fontId="1" fillId="0" borderId="22" xfId="0" applyFont="1" applyBorder="1"/>
    <xf numFmtId="0" fontId="1" fillId="0" borderId="26" xfId="0" applyFont="1" applyBorder="1" applyAlignment="1">
      <alignment horizontal="left"/>
    </xf>
    <xf numFmtId="0" fontId="1" fillId="0" borderId="37" xfId="0" applyFont="1" applyBorder="1" applyAlignment="1">
      <alignment horizontal="left"/>
    </xf>
    <xf numFmtId="0" fontId="1" fillId="0" borderId="37" xfId="0" applyFont="1" applyBorder="1"/>
    <xf numFmtId="0" fontId="1" fillId="0" borderId="38" xfId="0" applyFont="1" applyBorder="1"/>
    <xf numFmtId="0" fontId="0" fillId="2" borderId="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0" fillId="2" borderId="28" xfId="0" applyFill="1" applyBorder="1" applyAlignment="1">
      <alignment horizontal="center"/>
    </xf>
    <xf numFmtId="0" fontId="0" fillId="2" borderId="35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950FB-B9AD-4580-976C-5E06DF72DC2E}">
  <dimension ref="B1:Q103"/>
  <sheetViews>
    <sheetView zoomScale="85" zoomScaleNormal="85" workbookViewId="0">
      <selection activeCell="C10" sqref="C10"/>
    </sheetView>
  </sheetViews>
  <sheetFormatPr baseColWidth="10" defaultColWidth="8.83203125" defaultRowHeight="15" x14ac:dyDescent="0.2"/>
  <cols>
    <col min="2" max="2" width="30.83203125" customWidth="1"/>
    <col min="3" max="3" width="27.1640625" customWidth="1"/>
    <col min="4" max="4" width="24.5" customWidth="1"/>
    <col min="5" max="5" width="26.1640625" customWidth="1"/>
    <col min="6" max="6" width="21" customWidth="1"/>
    <col min="7" max="7" width="19.5" customWidth="1"/>
    <col min="9" max="9" width="36.5" customWidth="1"/>
    <col min="10" max="10" width="18.5" customWidth="1"/>
    <col min="11" max="11" width="18" customWidth="1"/>
    <col min="12" max="12" width="20.1640625" customWidth="1"/>
    <col min="13" max="13" width="15.5" customWidth="1"/>
    <col min="14" max="14" width="26" customWidth="1"/>
    <col min="16" max="16" width="23.83203125" customWidth="1"/>
    <col min="17" max="17" width="26.6640625" customWidth="1"/>
    <col min="18" max="18" width="28.83203125" customWidth="1"/>
    <col min="19" max="19" width="17.83203125" customWidth="1"/>
    <col min="20" max="20" width="44.83203125" customWidth="1"/>
  </cols>
  <sheetData>
    <row r="1" spans="2:17" ht="16" thickBot="1" x14ac:dyDescent="0.25"/>
    <row r="2" spans="2:17" x14ac:dyDescent="0.2">
      <c r="B2" s="37" t="s">
        <v>121</v>
      </c>
      <c r="C2" s="38"/>
      <c r="D2" s="38"/>
      <c r="E2" s="38"/>
      <c r="F2" s="38"/>
      <c r="G2" s="38"/>
      <c r="H2" s="15"/>
      <c r="I2" s="15"/>
      <c r="J2" s="15"/>
      <c r="K2" s="15"/>
      <c r="L2" s="15"/>
      <c r="M2" s="15"/>
      <c r="N2" s="15"/>
      <c r="O2" s="15"/>
      <c r="P2" s="15"/>
      <c r="Q2" s="16"/>
    </row>
    <row r="3" spans="2:17" x14ac:dyDescent="0.2">
      <c r="B3" s="5" t="s">
        <v>116</v>
      </c>
      <c r="C3" s="1" t="s">
        <v>0</v>
      </c>
      <c r="D3" s="1" t="s">
        <v>1</v>
      </c>
      <c r="E3" s="1" t="s">
        <v>2</v>
      </c>
      <c r="F3" s="1" t="s">
        <v>57</v>
      </c>
      <c r="G3" s="1" t="s">
        <v>71</v>
      </c>
      <c r="H3" s="11"/>
      <c r="I3" s="11"/>
      <c r="J3" s="11"/>
      <c r="K3" s="11"/>
      <c r="L3" s="11"/>
      <c r="M3" s="11"/>
      <c r="N3" s="11"/>
      <c r="O3" s="11"/>
      <c r="P3" s="11"/>
      <c r="Q3" s="12"/>
    </row>
    <row r="4" spans="2:17" x14ac:dyDescent="0.2">
      <c r="B4" s="5">
        <v>2</v>
      </c>
      <c r="C4" s="1">
        <v>0.14346</v>
      </c>
      <c r="D4" s="1">
        <v>5.1098999999999999E-2</v>
      </c>
      <c r="E4" s="1">
        <v>0.13992599999999999</v>
      </c>
      <c r="F4" s="1">
        <f>AVERAGE(C4:E4)</f>
        <v>0.11149500000000001</v>
      </c>
      <c r="G4" s="1">
        <f>_xlfn.STDEV.S(C4:E4)/3^0.5</f>
        <v>3.0215227402751729E-2</v>
      </c>
      <c r="H4" s="11"/>
      <c r="I4" s="11"/>
      <c r="J4" s="11"/>
      <c r="K4" s="11"/>
      <c r="L4" s="11"/>
      <c r="M4" s="11"/>
      <c r="N4" s="11"/>
      <c r="O4" s="11"/>
      <c r="P4" s="11"/>
      <c r="Q4" s="12"/>
    </row>
    <row r="5" spans="2:17" x14ac:dyDescent="0.2">
      <c r="B5" s="5">
        <v>4</v>
      </c>
      <c r="C5" s="1">
        <v>0.12923399999999999</v>
      </c>
      <c r="D5" s="1">
        <v>9.2814999999999995E-2</v>
      </c>
      <c r="E5" s="1">
        <v>0.16139999999999999</v>
      </c>
      <c r="F5" s="1">
        <f t="shared" ref="F5:F9" si="0">AVERAGE(C5:E5)</f>
        <v>0.12781633333333334</v>
      </c>
      <c r="G5" s="1">
        <f t="shared" ref="G5:G9" si="1">_xlfn.STDEV.S(C5:E5)/3^0.5</f>
        <v>1.9811468819291956E-2</v>
      </c>
      <c r="H5" s="11"/>
      <c r="I5" s="11"/>
      <c r="J5" s="11"/>
      <c r="K5" s="11"/>
      <c r="L5" s="11"/>
      <c r="M5" s="11"/>
      <c r="N5" s="11"/>
      <c r="O5" s="11"/>
      <c r="P5" s="11"/>
      <c r="Q5" s="12"/>
    </row>
    <row r="6" spans="2:17" x14ac:dyDescent="0.2">
      <c r="B6" s="5">
        <v>6</v>
      </c>
      <c r="C6" s="1">
        <v>0.122876</v>
      </c>
      <c r="D6" s="1">
        <v>3.3914E-2</v>
      </c>
      <c r="E6" s="1">
        <v>0.19797999999999999</v>
      </c>
      <c r="F6" s="1">
        <f t="shared" si="0"/>
        <v>0.11825666666666666</v>
      </c>
      <c r="G6" s="1">
        <f t="shared" si="1"/>
        <v>4.7418058336929456E-2</v>
      </c>
      <c r="H6" s="11"/>
      <c r="I6" s="11"/>
      <c r="J6" s="11"/>
      <c r="K6" s="11"/>
      <c r="L6" s="11"/>
      <c r="M6" s="11"/>
      <c r="N6" s="11"/>
      <c r="O6" s="11"/>
      <c r="P6" s="11"/>
      <c r="Q6" s="12"/>
    </row>
    <row r="7" spans="2:17" x14ac:dyDescent="0.2">
      <c r="B7" s="5">
        <v>8</v>
      </c>
      <c r="C7" s="1">
        <v>0.109858</v>
      </c>
      <c r="D7" s="1">
        <v>4.1650000000000003E-3</v>
      </c>
      <c r="E7" s="1">
        <v>9.1555999999999998E-2</v>
      </c>
      <c r="F7" s="1">
        <f t="shared" si="0"/>
        <v>6.8526333333333342E-2</v>
      </c>
      <c r="G7" s="1">
        <f t="shared" si="1"/>
        <v>3.2611484287662286E-2</v>
      </c>
      <c r="H7" s="11"/>
      <c r="I7" s="11"/>
      <c r="J7" s="11"/>
      <c r="K7" s="11"/>
      <c r="L7" s="11"/>
      <c r="M7" s="11"/>
      <c r="N7" s="11"/>
      <c r="O7" s="11"/>
      <c r="P7" s="11"/>
      <c r="Q7" s="12"/>
    </row>
    <row r="8" spans="2:17" x14ac:dyDescent="0.2">
      <c r="B8" s="5">
        <v>10</v>
      </c>
      <c r="C8" s="1">
        <v>0.116367</v>
      </c>
      <c r="D8" s="1">
        <v>0</v>
      </c>
      <c r="E8" s="1">
        <v>0.10573</v>
      </c>
      <c r="F8" s="1">
        <f t="shared" si="0"/>
        <v>7.4032333333333325E-2</v>
      </c>
      <c r="G8" s="1">
        <f t="shared" si="1"/>
        <v>3.7143309071456972E-2</v>
      </c>
      <c r="H8" s="11"/>
      <c r="I8" s="11"/>
      <c r="J8" s="11"/>
      <c r="K8" s="11"/>
      <c r="L8" s="11"/>
      <c r="M8" s="11"/>
      <c r="N8" s="11"/>
      <c r="O8" s="11"/>
      <c r="P8" s="11"/>
      <c r="Q8" s="12"/>
    </row>
    <row r="9" spans="2:17" x14ac:dyDescent="0.2">
      <c r="B9" s="5">
        <v>12</v>
      </c>
      <c r="C9" s="1">
        <v>6.9320000000000007E-2</v>
      </c>
      <c r="D9" s="1">
        <v>0</v>
      </c>
      <c r="E9" s="1">
        <v>3.48E-4</v>
      </c>
      <c r="F9" s="1">
        <f t="shared" si="0"/>
        <v>2.3222666666666669E-2</v>
      </c>
      <c r="G9" s="1">
        <f t="shared" si="1"/>
        <v>2.3048885593692191E-2</v>
      </c>
      <c r="H9" s="11"/>
      <c r="I9" s="11"/>
      <c r="J9" s="11"/>
      <c r="K9" s="11"/>
      <c r="L9" s="11"/>
      <c r="M9" s="11"/>
      <c r="N9" s="11"/>
      <c r="O9" s="11"/>
      <c r="P9" s="11"/>
      <c r="Q9" s="12"/>
    </row>
    <row r="10" spans="2:17" x14ac:dyDescent="0.2">
      <c r="B10" s="5" t="s">
        <v>107</v>
      </c>
      <c r="C10" s="1" t="s">
        <v>111</v>
      </c>
      <c r="D10" s="1" t="s">
        <v>108</v>
      </c>
      <c r="E10" s="1" t="s">
        <v>124</v>
      </c>
      <c r="F10" s="1"/>
      <c r="G10" s="1"/>
      <c r="H10" s="11"/>
      <c r="I10" s="11"/>
      <c r="J10" s="11"/>
      <c r="K10" s="11"/>
      <c r="L10" s="11"/>
      <c r="M10" s="11"/>
      <c r="N10" s="11"/>
      <c r="O10" s="11"/>
      <c r="P10" s="11"/>
      <c r="Q10" s="12"/>
    </row>
    <row r="11" spans="2:17" x14ac:dyDescent="0.2">
      <c r="B11" s="13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2"/>
    </row>
    <row r="12" spans="2:17" x14ac:dyDescent="0.2">
      <c r="B12" s="39" t="s">
        <v>122</v>
      </c>
      <c r="C12" s="40"/>
      <c r="D12" s="40"/>
      <c r="E12" s="40"/>
      <c r="F12" s="40"/>
      <c r="G12" s="40"/>
      <c r="H12" s="11"/>
      <c r="I12" s="11"/>
      <c r="J12" s="11"/>
      <c r="K12" s="11"/>
      <c r="L12" s="11"/>
      <c r="M12" s="11"/>
      <c r="N12" s="11"/>
      <c r="O12" s="11"/>
      <c r="P12" s="11"/>
      <c r="Q12" s="12"/>
    </row>
    <row r="13" spans="2:17" x14ac:dyDescent="0.2">
      <c r="B13" s="5" t="s">
        <v>116</v>
      </c>
      <c r="C13" s="1" t="s">
        <v>0</v>
      </c>
      <c r="D13" s="1" t="s">
        <v>1</v>
      </c>
      <c r="E13" s="1" t="s">
        <v>2</v>
      </c>
      <c r="F13" s="1" t="s">
        <v>57</v>
      </c>
      <c r="G13" s="1" t="s">
        <v>71</v>
      </c>
      <c r="H13" s="11"/>
      <c r="I13" s="11"/>
      <c r="J13" s="11"/>
      <c r="K13" s="11"/>
      <c r="L13" s="11"/>
      <c r="M13" s="11"/>
      <c r="N13" s="11"/>
      <c r="O13" s="11"/>
      <c r="P13" s="11"/>
      <c r="Q13" s="12"/>
    </row>
    <row r="14" spans="2:17" x14ac:dyDescent="0.2">
      <c r="B14" s="5">
        <v>2</v>
      </c>
      <c r="C14" s="1">
        <v>0.246556</v>
      </c>
      <c r="D14" s="1">
        <v>0.24605300399999999</v>
      </c>
      <c r="E14" s="1">
        <v>0.17702067699999999</v>
      </c>
      <c r="F14" s="1">
        <f>AVERAGE(C14:E14)</f>
        <v>0.22320989366666666</v>
      </c>
      <c r="G14" s="1">
        <f>_xlfn.STDEV.S(C14:E14)/3^0.5</f>
        <v>2.3095064793545613E-2</v>
      </c>
      <c r="H14" s="11"/>
      <c r="I14" s="11"/>
      <c r="J14" s="11"/>
      <c r="K14" s="11"/>
      <c r="L14" s="11"/>
      <c r="M14" s="11"/>
      <c r="N14" s="11"/>
      <c r="O14" s="11"/>
      <c r="P14" s="11"/>
      <c r="Q14" s="12"/>
    </row>
    <row r="15" spans="2:17" x14ac:dyDescent="0.2">
      <c r="B15" s="5">
        <v>4</v>
      </c>
      <c r="C15" s="1">
        <v>0.19503400000000001</v>
      </c>
      <c r="D15" s="1">
        <v>0.154165253</v>
      </c>
      <c r="E15" s="1">
        <v>9.6776656000000003E-2</v>
      </c>
      <c r="F15" s="1">
        <f t="shared" ref="F15:F19" si="2">AVERAGE(C15:E15)</f>
        <v>0.14865863633333334</v>
      </c>
      <c r="G15" s="1">
        <f t="shared" ref="G15:G19" si="3">_xlfn.STDEV.S(C15:E15)/3^0.5</f>
        <v>2.8497769110457309E-2</v>
      </c>
      <c r="H15" s="11"/>
      <c r="I15" s="11"/>
      <c r="J15" s="11"/>
      <c r="K15" s="11"/>
      <c r="L15" s="11"/>
      <c r="M15" s="11"/>
      <c r="N15" s="11"/>
      <c r="O15" s="11"/>
      <c r="P15" s="11"/>
      <c r="Q15" s="12"/>
    </row>
    <row r="16" spans="2:17" x14ac:dyDescent="0.2">
      <c r="B16" s="5">
        <v>6</v>
      </c>
      <c r="C16" s="1">
        <v>0.175232</v>
      </c>
      <c r="D16" s="1">
        <v>0.120900409</v>
      </c>
      <c r="E16" s="1">
        <v>1.3770797E-2</v>
      </c>
      <c r="F16" s="1">
        <f t="shared" si="2"/>
        <v>0.10330106866666666</v>
      </c>
      <c r="G16" s="1">
        <f t="shared" si="3"/>
        <v>4.7433225358315297E-2</v>
      </c>
      <c r="H16" s="11"/>
      <c r="I16" s="11"/>
      <c r="J16" s="11"/>
      <c r="K16" s="11"/>
      <c r="L16" s="11"/>
      <c r="M16" s="11"/>
      <c r="N16" s="11"/>
      <c r="O16" s="11"/>
      <c r="P16" s="11"/>
      <c r="Q16" s="12"/>
    </row>
    <row r="17" spans="2:17" x14ac:dyDescent="0.2">
      <c r="B17" s="5">
        <v>8</v>
      </c>
      <c r="C17" s="1">
        <v>0.113816</v>
      </c>
      <c r="D17" s="1">
        <v>0.15664382099999999</v>
      </c>
      <c r="E17" s="1">
        <v>9.5760570000000007E-3</v>
      </c>
      <c r="F17" s="1">
        <f t="shared" si="2"/>
        <v>9.3345292666666677E-2</v>
      </c>
      <c r="G17" s="1">
        <f t="shared" si="3"/>
        <v>4.3671192625631988E-2</v>
      </c>
      <c r="H17" s="11"/>
      <c r="I17" s="11"/>
      <c r="J17" s="11"/>
      <c r="K17" s="11"/>
      <c r="L17" s="11"/>
      <c r="M17" s="11"/>
      <c r="N17" s="11"/>
      <c r="O17" s="11"/>
      <c r="P17" s="11"/>
      <c r="Q17" s="12"/>
    </row>
    <row r="18" spans="2:17" x14ac:dyDescent="0.2">
      <c r="B18" s="5">
        <v>10</v>
      </c>
      <c r="C18" s="1">
        <v>0.107465</v>
      </c>
      <c r="D18" s="1">
        <v>9.9444897000000004E-2</v>
      </c>
      <c r="E18" s="1">
        <v>6.0861029999999998E-3</v>
      </c>
      <c r="F18" s="1">
        <f t="shared" si="2"/>
        <v>7.0998666666666668E-2</v>
      </c>
      <c r="G18" s="1">
        <f t="shared" si="3"/>
        <v>3.2538752303302096E-2</v>
      </c>
      <c r="H18" s="11"/>
      <c r="I18" s="11"/>
      <c r="J18" s="11"/>
      <c r="K18" s="11"/>
      <c r="L18" s="11"/>
      <c r="M18" s="11"/>
      <c r="N18" s="11"/>
      <c r="O18" s="11"/>
      <c r="P18" s="11"/>
      <c r="Q18" s="12"/>
    </row>
    <row r="19" spans="2:17" x14ac:dyDescent="0.2">
      <c r="B19" s="5">
        <v>12</v>
      </c>
      <c r="C19" s="1">
        <v>5.2920000000000002E-2</v>
      </c>
      <c r="D19" s="1">
        <v>6.0065423999999999E-2</v>
      </c>
      <c r="E19" s="1">
        <v>4.1281080000000001E-3</v>
      </c>
      <c r="F19" s="1">
        <f t="shared" si="2"/>
        <v>3.9037844000000002E-2</v>
      </c>
      <c r="G19" s="1">
        <f t="shared" si="3"/>
        <v>1.7576324243398337E-2</v>
      </c>
      <c r="H19" s="11"/>
      <c r="I19" s="11"/>
      <c r="J19" s="11"/>
      <c r="K19" s="11"/>
      <c r="L19" s="11"/>
      <c r="M19" s="11"/>
      <c r="N19" s="11"/>
      <c r="O19" s="11"/>
      <c r="P19" s="11"/>
      <c r="Q19" s="12"/>
    </row>
    <row r="20" spans="2:17" x14ac:dyDescent="0.2">
      <c r="B20" s="5" t="s">
        <v>107</v>
      </c>
      <c r="C20" s="1" t="s">
        <v>109</v>
      </c>
      <c r="D20" s="1" t="s">
        <v>108</v>
      </c>
      <c r="E20" s="1" t="s">
        <v>108</v>
      </c>
      <c r="F20" s="1"/>
      <c r="G20" s="1"/>
      <c r="H20" s="11"/>
      <c r="I20" s="11"/>
      <c r="J20" s="11"/>
      <c r="K20" s="11"/>
      <c r="L20" s="11"/>
      <c r="M20" s="11"/>
      <c r="N20" s="11"/>
      <c r="O20" s="11"/>
      <c r="P20" s="11"/>
      <c r="Q20" s="12"/>
    </row>
    <row r="21" spans="2:17" x14ac:dyDescent="0.2">
      <c r="B21" s="13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2"/>
    </row>
    <row r="22" spans="2:17" x14ac:dyDescent="0.2">
      <c r="B22" s="41" t="s">
        <v>123</v>
      </c>
      <c r="C22" s="42"/>
      <c r="D22" s="42"/>
      <c r="E22" s="42"/>
      <c r="F22" s="43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2"/>
    </row>
    <row r="23" spans="2:17" x14ac:dyDescent="0.2">
      <c r="B23" s="5" t="s">
        <v>116</v>
      </c>
      <c r="C23" s="1" t="s">
        <v>0</v>
      </c>
      <c r="D23" s="1" t="s">
        <v>1</v>
      </c>
      <c r="E23" s="1" t="s">
        <v>57</v>
      </c>
      <c r="F23" s="1" t="s">
        <v>71</v>
      </c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2"/>
    </row>
    <row r="24" spans="2:17" x14ac:dyDescent="0.2">
      <c r="B24" s="5">
        <v>2</v>
      </c>
      <c r="C24" s="1">
        <v>0.145702416</v>
      </c>
      <c r="D24" s="1">
        <v>0.115761</v>
      </c>
      <c r="E24" s="1">
        <f t="shared" ref="E24:E29" si="4">AVERAGE(C24:D24)</f>
        <v>0.130731708</v>
      </c>
      <c r="F24" s="1">
        <f t="shared" ref="F24:F29" si="5">_xlfn.STDEV.S(C24:D24)/3^0.5</f>
        <v>1.2223531896067287E-2</v>
      </c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2"/>
    </row>
    <row r="25" spans="2:17" x14ac:dyDescent="0.2">
      <c r="B25" s="5">
        <v>4</v>
      </c>
      <c r="C25" s="1">
        <v>0.21529742599999999</v>
      </c>
      <c r="D25" s="1">
        <v>0.16722899999999999</v>
      </c>
      <c r="E25" s="1">
        <f t="shared" si="4"/>
        <v>0.19126321299999999</v>
      </c>
      <c r="F25" s="1">
        <f t="shared" si="5"/>
        <v>1.9623852739788724E-2</v>
      </c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2"/>
    </row>
    <row r="26" spans="2:17" x14ac:dyDescent="0.2">
      <c r="B26" s="5">
        <v>6</v>
      </c>
      <c r="C26" s="1">
        <v>9.8727941E-2</v>
      </c>
      <c r="D26" s="1">
        <v>8.5544999999999996E-2</v>
      </c>
      <c r="E26" s="1">
        <f t="shared" si="4"/>
        <v>9.2136470499999998E-2</v>
      </c>
      <c r="F26" s="1">
        <f t="shared" si="5"/>
        <v>5.3819131265359713E-3</v>
      </c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2"/>
    </row>
    <row r="27" spans="2:17" x14ac:dyDescent="0.2">
      <c r="B27" s="5">
        <v>8</v>
      </c>
      <c r="C27" s="1">
        <v>0</v>
      </c>
      <c r="D27" s="1">
        <v>4.3982E-2</v>
      </c>
      <c r="E27" s="1">
        <f t="shared" si="4"/>
        <v>2.1991E-2</v>
      </c>
      <c r="F27" s="1">
        <f t="shared" si="5"/>
        <v>1.7955576311181623E-2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2"/>
    </row>
    <row r="28" spans="2:17" x14ac:dyDescent="0.2">
      <c r="B28" s="5">
        <v>10</v>
      </c>
      <c r="C28" s="1">
        <v>0</v>
      </c>
      <c r="D28" s="1">
        <v>0</v>
      </c>
      <c r="E28" s="1">
        <f t="shared" si="4"/>
        <v>0</v>
      </c>
      <c r="F28" s="1">
        <f t="shared" si="5"/>
        <v>0</v>
      </c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2"/>
    </row>
    <row r="29" spans="2:17" x14ac:dyDescent="0.2">
      <c r="B29" s="5">
        <v>12</v>
      </c>
      <c r="C29" s="1">
        <v>0</v>
      </c>
      <c r="D29" s="1">
        <v>0</v>
      </c>
      <c r="E29" s="1">
        <f t="shared" si="4"/>
        <v>0</v>
      </c>
      <c r="F29" s="1">
        <f t="shared" si="5"/>
        <v>0</v>
      </c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2"/>
    </row>
    <row r="30" spans="2:17" x14ac:dyDescent="0.2">
      <c r="B30" s="5" t="s">
        <v>107</v>
      </c>
      <c r="C30" s="1" t="s">
        <v>110</v>
      </c>
      <c r="D30" s="1" t="s">
        <v>110</v>
      </c>
      <c r="E30" s="1"/>
      <c r="F30" s="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2"/>
    </row>
    <row r="31" spans="2:17" x14ac:dyDescent="0.2">
      <c r="B31" s="13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2"/>
    </row>
    <row r="32" spans="2:17" x14ac:dyDescent="0.2">
      <c r="B32" s="13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2"/>
    </row>
    <row r="33" spans="2:17" x14ac:dyDescent="0.2">
      <c r="B33" s="13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2"/>
    </row>
    <row r="34" spans="2:17" x14ac:dyDescent="0.2">
      <c r="B34" s="44" t="s">
        <v>90</v>
      </c>
      <c r="C34" s="45"/>
      <c r="D34" s="45"/>
      <c r="E34" s="45"/>
      <c r="F34" s="45"/>
      <c r="G34" s="46"/>
      <c r="H34" s="11"/>
      <c r="I34" s="47" t="s">
        <v>95</v>
      </c>
      <c r="J34" s="45"/>
      <c r="K34" s="45"/>
      <c r="L34" s="45"/>
      <c r="M34" s="45"/>
      <c r="N34" s="45"/>
      <c r="O34" s="45"/>
      <c r="P34" s="45"/>
      <c r="Q34" s="48"/>
    </row>
    <row r="35" spans="2:17" x14ac:dyDescent="0.2">
      <c r="B35" s="6"/>
      <c r="C35" s="3"/>
      <c r="D35" s="3"/>
      <c r="E35" s="3"/>
      <c r="F35" s="3"/>
      <c r="G35" s="3"/>
      <c r="H35" s="11"/>
      <c r="I35" s="31"/>
      <c r="J35" s="9"/>
      <c r="K35" s="9"/>
      <c r="L35" s="9"/>
      <c r="M35" s="9"/>
      <c r="N35" s="9"/>
      <c r="O35" s="9"/>
      <c r="P35" s="9"/>
      <c r="Q35" s="32"/>
    </row>
    <row r="36" spans="2:17" x14ac:dyDescent="0.2">
      <c r="B36" s="6" t="s">
        <v>96</v>
      </c>
      <c r="C36" s="3" t="s">
        <v>97</v>
      </c>
      <c r="D36" s="3"/>
      <c r="E36" s="3"/>
      <c r="F36" s="3"/>
      <c r="G36" s="3"/>
      <c r="H36" s="11"/>
      <c r="I36" s="33" t="s">
        <v>23</v>
      </c>
      <c r="J36" s="14">
        <v>6</v>
      </c>
      <c r="K36" s="14"/>
      <c r="L36" s="14"/>
      <c r="M36" s="14"/>
      <c r="N36" s="14"/>
      <c r="O36" s="14"/>
      <c r="P36" s="14"/>
      <c r="Q36" s="27"/>
    </row>
    <row r="37" spans="2:17" x14ac:dyDescent="0.2">
      <c r="B37" s="6" t="s">
        <v>5</v>
      </c>
      <c r="C37" s="3">
        <v>0.05</v>
      </c>
      <c r="D37" s="3"/>
      <c r="E37" s="3"/>
      <c r="F37" s="3"/>
      <c r="G37" s="3"/>
      <c r="H37" s="11"/>
      <c r="I37" s="33" t="s">
        <v>24</v>
      </c>
      <c r="J37" s="14">
        <v>3</v>
      </c>
      <c r="K37" s="14"/>
      <c r="L37" s="14"/>
      <c r="M37" s="14"/>
      <c r="N37" s="14"/>
      <c r="O37" s="14"/>
      <c r="P37" s="14"/>
      <c r="Q37" s="27"/>
    </row>
    <row r="38" spans="2:17" x14ac:dyDescent="0.2">
      <c r="B38" s="6"/>
      <c r="C38" s="3"/>
      <c r="D38" s="3"/>
      <c r="E38" s="3"/>
      <c r="F38" s="3"/>
      <c r="G38" s="3"/>
      <c r="H38" s="11"/>
      <c r="I38" s="33" t="s">
        <v>5</v>
      </c>
      <c r="J38" s="14">
        <v>0.05</v>
      </c>
      <c r="K38" s="14"/>
      <c r="L38" s="14"/>
      <c r="M38" s="14"/>
      <c r="N38" s="14"/>
      <c r="O38" s="14"/>
      <c r="P38" s="14"/>
      <c r="Q38" s="27"/>
    </row>
    <row r="39" spans="2:17" x14ac:dyDescent="0.2">
      <c r="B39" s="6" t="s">
        <v>6</v>
      </c>
      <c r="C39" s="3" t="s">
        <v>7</v>
      </c>
      <c r="D39" s="3" t="s">
        <v>8</v>
      </c>
      <c r="E39" s="3" t="s">
        <v>9</v>
      </c>
      <c r="F39" s="3" t="s">
        <v>10</v>
      </c>
      <c r="G39" s="3"/>
      <c r="H39" s="11"/>
      <c r="I39" s="33"/>
      <c r="J39" s="14"/>
      <c r="K39" s="14"/>
      <c r="L39" s="14"/>
      <c r="M39" s="14"/>
      <c r="N39" s="14"/>
      <c r="O39" s="14"/>
      <c r="P39" s="14"/>
      <c r="Q39" s="27"/>
    </row>
    <row r="40" spans="2:17" x14ac:dyDescent="0.2">
      <c r="B40" s="6" t="s">
        <v>98</v>
      </c>
      <c r="C40" s="3">
        <v>12.06</v>
      </c>
      <c r="D40" s="3">
        <v>0.41710000000000003</v>
      </c>
      <c r="E40" s="3" t="s">
        <v>14</v>
      </c>
      <c r="F40" s="3" t="s">
        <v>15</v>
      </c>
      <c r="G40" s="3"/>
      <c r="H40" s="11"/>
      <c r="I40" s="33" t="s">
        <v>25</v>
      </c>
      <c r="J40" s="14" t="s">
        <v>101</v>
      </c>
      <c r="K40" s="14" t="s">
        <v>26</v>
      </c>
      <c r="L40" s="14" t="s">
        <v>27</v>
      </c>
      <c r="M40" s="14" t="s">
        <v>28</v>
      </c>
      <c r="N40" s="14" t="s">
        <v>29</v>
      </c>
      <c r="O40" s="14"/>
      <c r="P40" s="14"/>
      <c r="Q40" s="27"/>
    </row>
    <row r="41" spans="2:17" x14ac:dyDescent="0.2">
      <c r="B41" s="6" t="s">
        <v>116</v>
      </c>
      <c r="C41" s="3">
        <v>50.93</v>
      </c>
      <c r="D41" s="3" t="s">
        <v>12</v>
      </c>
      <c r="E41" s="3" t="s">
        <v>13</v>
      </c>
      <c r="F41" s="3" t="s">
        <v>4</v>
      </c>
      <c r="G41" s="3"/>
      <c r="H41" s="11"/>
      <c r="I41" s="33"/>
      <c r="J41" s="14"/>
      <c r="K41" s="14"/>
      <c r="L41" s="14"/>
      <c r="M41" s="14"/>
      <c r="N41" s="14"/>
      <c r="O41" s="14"/>
      <c r="P41" s="14"/>
      <c r="Q41" s="27"/>
    </row>
    <row r="42" spans="2:17" x14ac:dyDescent="0.2">
      <c r="B42" s="6" t="s">
        <v>88</v>
      </c>
      <c r="C42" s="3">
        <v>5.2389999999999999</v>
      </c>
      <c r="D42" s="3">
        <v>0.1162</v>
      </c>
      <c r="E42" s="3" t="s">
        <v>14</v>
      </c>
      <c r="F42" s="3" t="s">
        <v>15</v>
      </c>
      <c r="G42" s="3"/>
      <c r="H42" s="11"/>
      <c r="I42" s="33" t="s">
        <v>30</v>
      </c>
      <c r="J42" s="14"/>
      <c r="K42" s="14"/>
      <c r="L42" s="14"/>
      <c r="M42" s="14"/>
      <c r="N42" s="14"/>
      <c r="O42" s="14"/>
      <c r="P42" s="14"/>
      <c r="Q42" s="27"/>
    </row>
    <row r="43" spans="2:17" x14ac:dyDescent="0.2">
      <c r="B43" s="6"/>
      <c r="C43" s="3"/>
      <c r="D43" s="3"/>
      <c r="E43" s="3"/>
      <c r="F43" s="3"/>
      <c r="G43" s="3"/>
      <c r="H43" s="11"/>
      <c r="I43" s="33" t="s">
        <v>179</v>
      </c>
      <c r="J43" s="14">
        <v>-9.2480000000000007E-2</v>
      </c>
      <c r="K43" s="14" t="s">
        <v>180</v>
      </c>
      <c r="L43" s="14" t="s">
        <v>15</v>
      </c>
      <c r="M43" s="14" t="s">
        <v>14</v>
      </c>
      <c r="N43" s="14">
        <v>0.19109999999999999</v>
      </c>
      <c r="O43" s="14"/>
      <c r="P43" s="14"/>
      <c r="Q43" s="27"/>
    </row>
    <row r="44" spans="2:17" x14ac:dyDescent="0.2">
      <c r="B44" s="6" t="s">
        <v>16</v>
      </c>
      <c r="C44" s="3" t="s">
        <v>99</v>
      </c>
      <c r="D44" s="3" t="s">
        <v>17</v>
      </c>
      <c r="E44" s="3" t="s">
        <v>18</v>
      </c>
      <c r="F44" s="3" t="s">
        <v>19</v>
      </c>
      <c r="G44" s="3" t="s">
        <v>8</v>
      </c>
      <c r="H44" s="11"/>
      <c r="I44" s="33" t="s">
        <v>181</v>
      </c>
      <c r="J44" s="14">
        <v>1.924E-2</v>
      </c>
      <c r="K44" s="14" t="s">
        <v>182</v>
      </c>
      <c r="L44" s="14" t="s">
        <v>15</v>
      </c>
      <c r="M44" s="14" t="s">
        <v>14</v>
      </c>
      <c r="N44" s="14" t="s">
        <v>32</v>
      </c>
      <c r="O44" s="14"/>
      <c r="P44" s="14"/>
      <c r="Q44" s="27"/>
    </row>
    <row r="45" spans="2:17" x14ac:dyDescent="0.2">
      <c r="B45" s="6" t="s">
        <v>98</v>
      </c>
      <c r="C45" s="3">
        <v>2.9510000000000002E-2</v>
      </c>
      <c r="D45" s="3">
        <v>10</v>
      </c>
      <c r="E45" s="3">
        <v>2.9510000000000001E-3</v>
      </c>
      <c r="F45" s="3" t="s">
        <v>174</v>
      </c>
      <c r="G45" s="3" t="s">
        <v>175</v>
      </c>
      <c r="H45" s="11"/>
      <c r="I45" s="33" t="s">
        <v>183</v>
      </c>
      <c r="J45" s="14">
        <v>0.11169999999999999</v>
      </c>
      <c r="K45" s="14" t="s">
        <v>184</v>
      </c>
      <c r="L45" s="14" t="s">
        <v>4</v>
      </c>
      <c r="M45" s="14" t="s">
        <v>31</v>
      </c>
      <c r="N45" s="14">
        <v>4.2900000000000001E-2</v>
      </c>
      <c r="O45" s="14"/>
      <c r="P45" s="14"/>
      <c r="Q45" s="27"/>
    </row>
    <row r="46" spans="2:17" x14ac:dyDescent="0.2">
      <c r="B46" s="6" t="s">
        <v>116</v>
      </c>
      <c r="C46" s="3">
        <v>0.1246</v>
      </c>
      <c r="D46" s="3">
        <v>5</v>
      </c>
      <c r="E46" s="3">
        <v>2.4920000000000001E-2</v>
      </c>
      <c r="F46" s="3" t="s">
        <v>176</v>
      </c>
      <c r="G46" s="3" t="s">
        <v>20</v>
      </c>
      <c r="H46" s="11"/>
      <c r="I46" s="33"/>
      <c r="J46" s="14"/>
      <c r="K46" s="14"/>
      <c r="L46" s="14"/>
      <c r="M46" s="14"/>
      <c r="N46" s="14"/>
      <c r="O46" s="14"/>
      <c r="P46" s="14"/>
      <c r="Q46" s="27"/>
    </row>
    <row r="47" spans="2:17" x14ac:dyDescent="0.2">
      <c r="B47" s="6" t="s">
        <v>88</v>
      </c>
      <c r="C47" s="3">
        <v>1.281E-2</v>
      </c>
      <c r="D47" s="3">
        <v>2</v>
      </c>
      <c r="E47" s="3">
        <v>6.4070000000000004E-3</v>
      </c>
      <c r="F47" s="3" t="s">
        <v>177</v>
      </c>
      <c r="G47" s="3" t="s">
        <v>178</v>
      </c>
      <c r="H47" s="11"/>
      <c r="I47" s="33" t="s">
        <v>33</v>
      </c>
      <c r="J47" s="14"/>
      <c r="K47" s="14"/>
      <c r="L47" s="14"/>
      <c r="M47" s="14"/>
      <c r="N47" s="14"/>
      <c r="O47" s="14"/>
      <c r="P47" s="14"/>
      <c r="Q47" s="27"/>
    </row>
    <row r="48" spans="2:17" x14ac:dyDescent="0.2">
      <c r="B48" s="6" t="s">
        <v>21</v>
      </c>
      <c r="C48" s="3">
        <v>8.3049999999999999E-2</v>
      </c>
      <c r="D48" s="3">
        <v>30</v>
      </c>
      <c r="E48" s="3">
        <v>2.7680000000000001E-3</v>
      </c>
      <c r="F48" s="3"/>
      <c r="G48" s="3"/>
      <c r="H48" s="11"/>
      <c r="I48" s="33" t="s">
        <v>179</v>
      </c>
      <c r="J48" s="14">
        <v>4.2599999999999999E-2</v>
      </c>
      <c r="K48" s="14" t="s">
        <v>185</v>
      </c>
      <c r="L48" s="14" t="s">
        <v>15</v>
      </c>
      <c r="M48" s="14" t="s">
        <v>14</v>
      </c>
      <c r="N48" s="14" t="s">
        <v>32</v>
      </c>
      <c r="O48" s="14"/>
      <c r="P48" s="14"/>
      <c r="Q48" s="27"/>
    </row>
    <row r="49" spans="2:17" x14ac:dyDescent="0.2">
      <c r="B49" s="6"/>
      <c r="C49" s="3"/>
      <c r="D49" s="3"/>
      <c r="E49" s="3"/>
      <c r="F49" s="3"/>
      <c r="G49" s="3"/>
      <c r="H49" s="11"/>
      <c r="I49" s="33" t="s">
        <v>181</v>
      </c>
      <c r="J49" s="14">
        <v>6.3450000000000006E-2</v>
      </c>
      <c r="K49" s="14" t="s">
        <v>186</v>
      </c>
      <c r="L49" s="14" t="s">
        <v>15</v>
      </c>
      <c r="M49" s="14" t="s">
        <v>14</v>
      </c>
      <c r="N49" s="14">
        <v>0.58950000000000002</v>
      </c>
      <c r="O49" s="14"/>
      <c r="P49" s="14"/>
      <c r="Q49" s="27"/>
    </row>
    <row r="50" spans="2:17" x14ac:dyDescent="0.2">
      <c r="B50" s="6" t="s">
        <v>22</v>
      </c>
      <c r="C50" s="3"/>
      <c r="D50" s="3"/>
      <c r="E50" s="3"/>
      <c r="F50" s="3"/>
      <c r="G50" s="3"/>
      <c r="H50" s="11"/>
      <c r="I50" s="33" t="s">
        <v>183</v>
      </c>
      <c r="J50" s="14">
        <v>2.0840000000000001E-2</v>
      </c>
      <c r="K50" s="14" t="s">
        <v>187</v>
      </c>
      <c r="L50" s="14" t="s">
        <v>15</v>
      </c>
      <c r="M50" s="14" t="s">
        <v>14</v>
      </c>
      <c r="N50" s="14" t="s">
        <v>32</v>
      </c>
      <c r="O50" s="14"/>
      <c r="P50" s="14"/>
      <c r="Q50" s="27"/>
    </row>
    <row r="51" spans="2:17" x14ac:dyDescent="0.2">
      <c r="B51" s="6" t="s">
        <v>89</v>
      </c>
      <c r="C51" s="3">
        <v>3</v>
      </c>
      <c r="D51" s="3"/>
      <c r="E51" s="3"/>
      <c r="F51" s="3"/>
      <c r="G51" s="3"/>
      <c r="H51" s="11"/>
      <c r="I51" s="33"/>
      <c r="J51" s="14"/>
      <c r="K51" s="14"/>
      <c r="L51" s="14"/>
      <c r="M51" s="14"/>
      <c r="N51" s="14"/>
      <c r="O51" s="14"/>
      <c r="P51" s="14"/>
      <c r="Q51" s="27"/>
    </row>
    <row r="52" spans="2:17" x14ac:dyDescent="0.2">
      <c r="B52" s="6" t="s">
        <v>173</v>
      </c>
      <c r="C52" s="3">
        <v>6</v>
      </c>
      <c r="D52" s="3"/>
      <c r="E52" s="3"/>
      <c r="F52" s="3"/>
      <c r="G52" s="3"/>
      <c r="H52" s="11"/>
      <c r="I52" s="33" t="s">
        <v>112</v>
      </c>
      <c r="J52" s="14"/>
      <c r="K52" s="14"/>
      <c r="L52" s="14"/>
      <c r="M52" s="14"/>
      <c r="N52" s="14"/>
      <c r="O52" s="14"/>
      <c r="P52" s="14"/>
      <c r="Q52" s="27"/>
    </row>
    <row r="53" spans="2:17" x14ac:dyDescent="0.2">
      <c r="B53" s="6" t="s">
        <v>100</v>
      </c>
      <c r="C53" s="3">
        <v>48</v>
      </c>
      <c r="D53" s="3"/>
      <c r="E53" s="3"/>
      <c r="F53" s="3"/>
      <c r="G53" s="3"/>
      <c r="H53" s="11"/>
      <c r="I53" s="33" t="s">
        <v>179</v>
      </c>
      <c r="J53" s="14">
        <v>-1.116E-2</v>
      </c>
      <c r="K53" s="14" t="s">
        <v>188</v>
      </c>
      <c r="L53" s="14" t="s">
        <v>15</v>
      </c>
      <c r="M53" s="14" t="s">
        <v>14</v>
      </c>
      <c r="N53" s="14" t="s">
        <v>32</v>
      </c>
      <c r="O53" s="14"/>
      <c r="P53" s="14"/>
      <c r="Q53" s="27"/>
    </row>
    <row r="54" spans="2:17" x14ac:dyDescent="0.2">
      <c r="B54" s="13"/>
      <c r="C54" s="11"/>
      <c r="D54" s="11"/>
      <c r="E54" s="11"/>
      <c r="F54" s="11"/>
      <c r="G54" s="11"/>
      <c r="H54" s="11"/>
      <c r="I54" s="33" t="s">
        <v>181</v>
      </c>
      <c r="J54" s="14">
        <v>-2.6120000000000001E-2</v>
      </c>
      <c r="K54" s="14" t="s">
        <v>189</v>
      </c>
      <c r="L54" s="14" t="s">
        <v>15</v>
      </c>
      <c r="M54" s="14" t="s">
        <v>14</v>
      </c>
      <c r="N54" s="14" t="s">
        <v>32</v>
      </c>
      <c r="O54" s="14"/>
      <c r="P54" s="14"/>
      <c r="Q54" s="27"/>
    </row>
    <row r="55" spans="2:17" x14ac:dyDescent="0.2">
      <c r="B55" s="13"/>
      <c r="C55" s="11"/>
      <c r="D55" s="11"/>
      <c r="E55" s="11"/>
      <c r="F55" s="11"/>
      <c r="G55" s="11"/>
      <c r="H55" s="11"/>
      <c r="I55" s="33" t="s">
        <v>183</v>
      </c>
      <c r="J55" s="14">
        <v>-1.4959999999999999E-2</v>
      </c>
      <c r="K55" s="14" t="s">
        <v>190</v>
      </c>
      <c r="L55" s="14" t="s">
        <v>15</v>
      </c>
      <c r="M55" s="14" t="s">
        <v>14</v>
      </c>
      <c r="N55" s="14" t="s">
        <v>32</v>
      </c>
      <c r="O55" s="14"/>
      <c r="P55" s="14"/>
      <c r="Q55" s="27"/>
    </row>
    <row r="56" spans="2:17" x14ac:dyDescent="0.2">
      <c r="B56" s="13"/>
      <c r="C56" s="11"/>
      <c r="D56" s="11"/>
      <c r="E56" s="11"/>
      <c r="F56" s="11"/>
      <c r="G56" s="11"/>
      <c r="H56" s="11"/>
      <c r="I56" s="33"/>
      <c r="J56" s="14"/>
      <c r="K56" s="14"/>
      <c r="L56" s="14"/>
      <c r="M56" s="14"/>
      <c r="N56" s="14"/>
      <c r="O56" s="14"/>
      <c r="P56" s="14"/>
      <c r="Q56" s="27"/>
    </row>
    <row r="57" spans="2:17" x14ac:dyDescent="0.2">
      <c r="B57" s="13"/>
      <c r="C57" s="11"/>
      <c r="D57" s="11"/>
      <c r="E57" s="11"/>
      <c r="F57" s="11"/>
      <c r="G57" s="11"/>
      <c r="H57" s="11"/>
      <c r="I57" s="33" t="s">
        <v>113</v>
      </c>
      <c r="J57" s="14"/>
      <c r="K57" s="14"/>
      <c r="L57" s="14"/>
      <c r="M57" s="14"/>
      <c r="N57" s="14"/>
      <c r="O57" s="14"/>
      <c r="P57" s="14"/>
      <c r="Q57" s="27"/>
    </row>
    <row r="58" spans="2:17" x14ac:dyDescent="0.2">
      <c r="B58" s="13"/>
      <c r="C58" s="11"/>
      <c r="D58" s="11"/>
      <c r="E58" s="11"/>
      <c r="F58" s="11"/>
      <c r="G58" s="11"/>
      <c r="H58" s="11"/>
      <c r="I58" s="33" t="s">
        <v>179</v>
      </c>
      <c r="J58" s="14">
        <v>-7.1349999999999997E-2</v>
      </c>
      <c r="K58" s="14" t="s">
        <v>191</v>
      </c>
      <c r="L58" s="14" t="s">
        <v>15</v>
      </c>
      <c r="M58" s="14" t="s">
        <v>14</v>
      </c>
      <c r="N58" s="14">
        <v>0.44350000000000001</v>
      </c>
      <c r="O58" s="14"/>
      <c r="P58" s="14"/>
      <c r="Q58" s="27"/>
    </row>
    <row r="59" spans="2:17" x14ac:dyDescent="0.2">
      <c r="B59" s="13"/>
      <c r="C59" s="11"/>
      <c r="D59" s="11"/>
      <c r="E59" s="11"/>
      <c r="F59" s="11"/>
      <c r="G59" s="11"/>
      <c r="H59" s="11"/>
      <c r="I59" s="33" t="s">
        <v>181</v>
      </c>
      <c r="J59" s="14">
        <v>-4.6539999999999998E-2</v>
      </c>
      <c r="K59" s="14" t="s">
        <v>192</v>
      </c>
      <c r="L59" s="14" t="s">
        <v>15</v>
      </c>
      <c r="M59" s="14" t="s">
        <v>14</v>
      </c>
      <c r="N59" s="14" t="s">
        <v>32</v>
      </c>
      <c r="O59" s="14"/>
      <c r="P59" s="14"/>
      <c r="Q59" s="27"/>
    </row>
    <row r="60" spans="2:17" x14ac:dyDescent="0.2">
      <c r="B60" s="13"/>
      <c r="C60" s="11"/>
      <c r="D60" s="11"/>
      <c r="E60" s="11"/>
      <c r="F60" s="11"/>
      <c r="G60" s="11"/>
      <c r="H60" s="11"/>
      <c r="I60" s="33" t="s">
        <v>183</v>
      </c>
      <c r="J60" s="14">
        <v>2.4819999999999998E-2</v>
      </c>
      <c r="K60" s="14" t="s">
        <v>193</v>
      </c>
      <c r="L60" s="14" t="s">
        <v>15</v>
      </c>
      <c r="M60" s="14" t="s">
        <v>14</v>
      </c>
      <c r="N60" s="14" t="s">
        <v>32</v>
      </c>
      <c r="O60" s="14"/>
      <c r="P60" s="14"/>
      <c r="Q60" s="27"/>
    </row>
    <row r="61" spans="2:17" x14ac:dyDescent="0.2">
      <c r="B61" s="13"/>
      <c r="C61" s="11"/>
      <c r="D61" s="11"/>
      <c r="E61" s="11"/>
      <c r="F61" s="11"/>
      <c r="G61" s="11"/>
      <c r="H61" s="11"/>
      <c r="I61" s="33"/>
      <c r="J61" s="14"/>
      <c r="K61" s="14"/>
      <c r="L61" s="14"/>
      <c r="M61" s="14"/>
      <c r="N61" s="14"/>
      <c r="O61" s="14"/>
      <c r="P61" s="14"/>
      <c r="Q61" s="27"/>
    </row>
    <row r="62" spans="2:17" x14ac:dyDescent="0.2">
      <c r="B62" s="13"/>
      <c r="C62" s="11"/>
      <c r="D62" s="11"/>
      <c r="E62" s="11"/>
      <c r="F62" s="11"/>
      <c r="G62" s="11"/>
      <c r="H62" s="11"/>
      <c r="I62" s="33" t="s">
        <v>114</v>
      </c>
      <c r="J62" s="14"/>
      <c r="K62" s="14"/>
      <c r="L62" s="14"/>
      <c r="M62" s="14"/>
      <c r="N62" s="14"/>
      <c r="O62" s="14"/>
      <c r="P62" s="14"/>
      <c r="Q62" s="27"/>
    </row>
    <row r="63" spans="2:17" x14ac:dyDescent="0.2">
      <c r="B63" s="13"/>
      <c r="C63" s="11"/>
      <c r="D63" s="11"/>
      <c r="E63" s="11"/>
      <c r="F63" s="11"/>
      <c r="G63" s="11"/>
      <c r="H63" s="11"/>
      <c r="I63" s="33" t="s">
        <v>179</v>
      </c>
      <c r="J63" s="14">
        <v>-7.0999999999999994E-2</v>
      </c>
      <c r="K63" s="14" t="s">
        <v>194</v>
      </c>
      <c r="L63" s="14" t="s">
        <v>15</v>
      </c>
      <c r="M63" s="14" t="s">
        <v>14</v>
      </c>
      <c r="N63" s="14">
        <v>0.44929999999999998</v>
      </c>
      <c r="O63" s="14"/>
      <c r="P63" s="14"/>
      <c r="Q63" s="27"/>
    </row>
    <row r="64" spans="2:17" x14ac:dyDescent="0.2">
      <c r="B64" s="13"/>
      <c r="C64" s="11"/>
      <c r="D64" s="11"/>
      <c r="E64" s="11"/>
      <c r="F64" s="11"/>
      <c r="G64" s="11"/>
      <c r="H64" s="11"/>
      <c r="I64" s="33" t="s">
        <v>181</v>
      </c>
      <c r="J64" s="14">
        <v>-7.4029999999999999E-2</v>
      </c>
      <c r="K64" s="14" t="s">
        <v>195</v>
      </c>
      <c r="L64" s="14" t="s">
        <v>15</v>
      </c>
      <c r="M64" s="14" t="s">
        <v>14</v>
      </c>
      <c r="N64" s="14">
        <v>0.40110000000000001</v>
      </c>
      <c r="O64" s="14"/>
      <c r="P64" s="14"/>
      <c r="Q64" s="27"/>
    </row>
    <row r="65" spans="2:17" x14ac:dyDescent="0.2">
      <c r="B65" s="13"/>
      <c r="C65" s="11"/>
      <c r="D65" s="11"/>
      <c r="E65" s="11"/>
      <c r="F65" s="11"/>
      <c r="G65" s="11"/>
      <c r="H65" s="11"/>
      <c r="I65" s="33" t="s">
        <v>183</v>
      </c>
      <c r="J65" s="14">
        <v>-3.0339999999999998E-3</v>
      </c>
      <c r="K65" s="14" t="s">
        <v>196</v>
      </c>
      <c r="L65" s="14" t="s">
        <v>15</v>
      </c>
      <c r="M65" s="14" t="s">
        <v>14</v>
      </c>
      <c r="N65" s="14" t="s">
        <v>32</v>
      </c>
      <c r="O65" s="14"/>
      <c r="P65" s="14"/>
      <c r="Q65" s="27"/>
    </row>
    <row r="66" spans="2:17" x14ac:dyDescent="0.2">
      <c r="B66" s="13"/>
      <c r="C66" s="11"/>
      <c r="D66" s="11"/>
      <c r="E66" s="11"/>
      <c r="F66" s="11"/>
      <c r="G66" s="11"/>
      <c r="H66" s="11"/>
      <c r="I66" s="33"/>
      <c r="J66" s="14"/>
      <c r="K66" s="14"/>
      <c r="L66" s="14"/>
      <c r="M66" s="14"/>
      <c r="N66" s="14"/>
      <c r="O66" s="14"/>
      <c r="P66" s="14"/>
      <c r="Q66" s="27"/>
    </row>
    <row r="67" spans="2:17" x14ac:dyDescent="0.2">
      <c r="B67" s="13"/>
      <c r="C67" s="11"/>
      <c r="D67" s="11"/>
      <c r="E67" s="11"/>
      <c r="F67" s="11"/>
      <c r="G67" s="11"/>
      <c r="H67" s="11"/>
      <c r="I67" s="33" t="s">
        <v>115</v>
      </c>
      <c r="J67" s="14"/>
      <c r="K67" s="14"/>
      <c r="L67" s="14"/>
      <c r="M67" s="14"/>
      <c r="N67" s="14"/>
      <c r="O67" s="14"/>
      <c r="P67" s="14"/>
      <c r="Q67" s="27"/>
    </row>
    <row r="68" spans="2:17" x14ac:dyDescent="0.2">
      <c r="B68" s="13"/>
      <c r="C68" s="11"/>
      <c r="D68" s="11"/>
      <c r="E68" s="11"/>
      <c r="F68" s="11"/>
      <c r="G68" s="11"/>
      <c r="H68" s="11"/>
      <c r="I68" s="33" t="s">
        <v>179</v>
      </c>
      <c r="J68" s="14">
        <v>-3.9039999999999998E-2</v>
      </c>
      <c r="K68" s="14" t="s">
        <v>197</v>
      </c>
      <c r="L68" s="14" t="s">
        <v>15</v>
      </c>
      <c r="M68" s="14" t="s">
        <v>14</v>
      </c>
      <c r="N68" s="14" t="s">
        <v>32</v>
      </c>
      <c r="O68" s="14"/>
      <c r="P68" s="14"/>
      <c r="Q68" s="27"/>
    </row>
    <row r="69" spans="2:17" x14ac:dyDescent="0.2">
      <c r="B69" s="13"/>
      <c r="C69" s="11"/>
      <c r="D69" s="11"/>
      <c r="E69" s="11"/>
      <c r="F69" s="11"/>
      <c r="G69" s="11"/>
      <c r="H69" s="11"/>
      <c r="I69" s="33" t="s">
        <v>181</v>
      </c>
      <c r="J69" s="14">
        <v>-2.3220000000000001E-2</v>
      </c>
      <c r="K69" s="14" t="s">
        <v>198</v>
      </c>
      <c r="L69" s="14" t="s">
        <v>15</v>
      </c>
      <c r="M69" s="14" t="s">
        <v>14</v>
      </c>
      <c r="N69" s="14" t="s">
        <v>32</v>
      </c>
      <c r="O69" s="14"/>
      <c r="P69" s="14"/>
      <c r="Q69" s="27"/>
    </row>
    <row r="70" spans="2:17" x14ac:dyDescent="0.2">
      <c r="B70" s="13"/>
      <c r="C70" s="11"/>
      <c r="D70" s="11"/>
      <c r="E70" s="11"/>
      <c r="F70" s="11"/>
      <c r="G70" s="11"/>
      <c r="H70" s="11"/>
      <c r="I70" s="33" t="s">
        <v>183</v>
      </c>
      <c r="J70" s="14">
        <v>1.5820000000000001E-2</v>
      </c>
      <c r="K70" s="14" t="s">
        <v>199</v>
      </c>
      <c r="L70" s="14" t="s">
        <v>15</v>
      </c>
      <c r="M70" s="14" t="s">
        <v>14</v>
      </c>
      <c r="N70" s="14" t="s">
        <v>32</v>
      </c>
      <c r="O70" s="14"/>
      <c r="P70" s="14"/>
      <c r="Q70" s="27"/>
    </row>
    <row r="71" spans="2:17" x14ac:dyDescent="0.2">
      <c r="B71" s="13"/>
      <c r="C71" s="11"/>
      <c r="D71" s="11"/>
      <c r="E71" s="11"/>
      <c r="F71" s="11"/>
      <c r="G71" s="11"/>
      <c r="H71" s="11"/>
      <c r="I71" s="33"/>
      <c r="J71" s="14"/>
      <c r="K71" s="14"/>
      <c r="L71" s="14"/>
      <c r="M71" s="14"/>
      <c r="N71" s="14"/>
      <c r="O71" s="14"/>
      <c r="P71" s="14"/>
      <c r="Q71" s="27"/>
    </row>
    <row r="72" spans="2:17" x14ac:dyDescent="0.2">
      <c r="B72" s="13"/>
      <c r="C72" s="11"/>
      <c r="D72" s="11"/>
      <c r="E72" s="11"/>
      <c r="F72" s="11"/>
      <c r="G72" s="11"/>
      <c r="H72" s="11"/>
      <c r="I72" s="33"/>
      <c r="J72" s="14"/>
      <c r="K72" s="14"/>
      <c r="L72" s="14"/>
      <c r="M72" s="14"/>
      <c r="N72" s="14"/>
      <c r="O72" s="14"/>
      <c r="P72" s="14"/>
      <c r="Q72" s="27"/>
    </row>
    <row r="73" spans="2:17" x14ac:dyDescent="0.2">
      <c r="B73" s="13"/>
      <c r="C73" s="11"/>
      <c r="D73" s="11"/>
      <c r="E73" s="11"/>
      <c r="F73" s="11"/>
      <c r="G73" s="11"/>
      <c r="H73" s="11"/>
      <c r="I73" s="33" t="s">
        <v>34</v>
      </c>
      <c r="J73" s="14" t="s">
        <v>102</v>
      </c>
      <c r="K73" s="14" t="s">
        <v>103</v>
      </c>
      <c r="L73" s="14" t="s">
        <v>101</v>
      </c>
      <c r="M73" s="14" t="s">
        <v>35</v>
      </c>
      <c r="N73" s="14" t="s">
        <v>36</v>
      </c>
      <c r="O73" s="14" t="s">
        <v>37</v>
      </c>
      <c r="P73" s="14" t="s">
        <v>38</v>
      </c>
      <c r="Q73" s="27" t="s">
        <v>17</v>
      </c>
    </row>
    <row r="74" spans="2:17" x14ac:dyDescent="0.2">
      <c r="B74" s="13"/>
      <c r="C74" s="11"/>
      <c r="D74" s="11"/>
      <c r="E74" s="11"/>
      <c r="F74" s="11"/>
      <c r="G74" s="11"/>
      <c r="H74" s="11"/>
      <c r="I74" s="33"/>
      <c r="J74" s="14"/>
      <c r="K74" s="14"/>
      <c r="L74" s="14"/>
      <c r="M74" s="14"/>
      <c r="N74" s="14"/>
      <c r="O74" s="14"/>
      <c r="P74" s="14"/>
      <c r="Q74" s="27"/>
    </row>
    <row r="75" spans="2:17" x14ac:dyDescent="0.2">
      <c r="B75" s="13"/>
      <c r="C75" s="11"/>
      <c r="D75" s="11"/>
      <c r="E75" s="11"/>
      <c r="F75" s="11"/>
      <c r="G75" s="11"/>
      <c r="H75" s="11"/>
      <c r="I75" s="33" t="s">
        <v>30</v>
      </c>
      <c r="J75" s="14"/>
      <c r="K75" s="14"/>
      <c r="L75" s="14"/>
      <c r="M75" s="14"/>
      <c r="N75" s="14"/>
      <c r="O75" s="14"/>
      <c r="P75" s="14"/>
      <c r="Q75" s="27"/>
    </row>
    <row r="76" spans="2:17" x14ac:dyDescent="0.2">
      <c r="B76" s="13"/>
      <c r="C76" s="11"/>
      <c r="D76" s="11"/>
      <c r="E76" s="11"/>
      <c r="F76" s="11"/>
      <c r="G76" s="11"/>
      <c r="H76" s="11"/>
      <c r="I76" s="33" t="s">
        <v>179</v>
      </c>
      <c r="J76" s="14">
        <v>0.13070000000000001</v>
      </c>
      <c r="K76" s="14">
        <v>0.22320000000000001</v>
      </c>
      <c r="L76" s="14">
        <v>-9.2480000000000007E-2</v>
      </c>
      <c r="M76" s="14">
        <v>4.8030000000000003E-2</v>
      </c>
      <c r="N76" s="14">
        <v>2</v>
      </c>
      <c r="O76" s="14">
        <v>3</v>
      </c>
      <c r="P76" s="14">
        <v>1.925</v>
      </c>
      <c r="Q76" s="27">
        <v>30</v>
      </c>
    </row>
    <row r="77" spans="2:17" x14ac:dyDescent="0.2">
      <c r="B77" s="13"/>
      <c r="C77" s="11"/>
      <c r="D77" s="11"/>
      <c r="E77" s="11"/>
      <c r="F77" s="11"/>
      <c r="G77" s="11"/>
      <c r="H77" s="11"/>
      <c r="I77" s="33" t="s">
        <v>181</v>
      </c>
      <c r="J77" s="14">
        <v>0.13070000000000001</v>
      </c>
      <c r="K77" s="14">
        <v>0.1115</v>
      </c>
      <c r="L77" s="14">
        <v>1.924E-2</v>
      </c>
      <c r="M77" s="14">
        <v>4.8030000000000003E-2</v>
      </c>
      <c r="N77" s="14">
        <v>2</v>
      </c>
      <c r="O77" s="14">
        <v>3</v>
      </c>
      <c r="P77" s="14">
        <v>0.40050000000000002</v>
      </c>
      <c r="Q77" s="27">
        <v>30</v>
      </c>
    </row>
    <row r="78" spans="2:17" x14ac:dyDescent="0.2">
      <c r="B78" s="13"/>
      <c r="C78" s="11"/>
      <c r="D78" s="11"/>
      <c r="E78" s="11"/>
      <c r="F78" s="11"/>
      <c r="G78" s="11"/>
      <c r="H78" s="11"/>
      <c r="I78" s="33" t="s">
        <v>183</v>
      </c>
      <c r="J78" s="14">
        <v>0.22320000000000001</v>
      </c>
      <c r="K78" s="14">
        <v>0.1115</v>
      </c>
      <c r="L78" s="14">
        <v>0.11169999999999999</v>
      </c>
      <c r="M78" s="14">
        <v>4.2959999999999998E-2</v>
      </c>
      <c r="N78" s="14">
        <v>3</v>
      </c>
      <c r="O78" s="14">
        <v>3</v>
      </c>
      <c r="P78" s="14">
        <v>2.6</v>
      </c>
      <c r="Q78" s="27">
        <v>30</v>
      </c>
    </row>
    <row r="79" spans="2:17" x14ac:dyDescent="0.2">
      <c r="B79" s="13"/>
      <c r="C79" s="11"/>
      <c r="D79" s="11"/>
      <c r="E79" s="11"/>
      <c r="F79" s="11"/>
      <c r="G79" s="11"/>
      <c r="H79" s="11"/>
      <c r="I79" s="33"/>
      <c r="J79" s="14"/>
      <c r="K79" s="14"/>
      <c r="L79" s="14"/>
      <c r="M79" s="14"/>
      <c r="N79" s="14"/>
      <c r="O79" s="14"/>
      <c r="P79" s="14"/>
      <c r="Q79" s="27"/>
    </row>
    <row r="80" spans="2:17" x14ac:dyDescent="0.2">
      <c r="B80" s="13"/>
      <c r="C80" s="11"/>
      <c r="D80" s="11"/>
      <c r="E80" s="11"/>
      <c r="F80" s="11"/>
      <c r="G80" s="11"/>
      <c r="H80" s="11"/>
      <c r="I80" s="33" t="s">
        <v>33</v>
      </c>
      <c r="J80" s="14"/>
      <c r="K80" s="14"/>
      <c r="L80" s="14"/>
      <c r="M80" s="14"/>
      <c r="N80" s="14"/>
      <c r="O80" s="14"/>
      <c r="P80" s="14"/>
      <c r="Q80" s="27"/>
    </row>
    <row r="81" spans="2:17" x14ac:dyDescent="0.2">
      <c r="B81" s="13"/>
      <c r="C81" s="11"/>
      <c r="D81" s="11"/>
      <c r="E81" s="11"/>
      <c r="F81" s="11"/>
      <c r="G81" s="11"/>
      <c r="H81" s="11"/>
      <c r="I81" s="33" t="s">
        <v>179</v>
      </c>
      <c r="J81" s="14">
        <v>0.1913</v>
      </c>
      <c r="K81" s="14">
        <v>0.1487</v>
      </c>
      <c r="L81" s="14">
        <v>4.2599999999999999E-2</v>
      </c>
      <c r="M81" s="14">
        <v>4.8030000000000003E-2</v>
      </c>
      <c r="N81" s="14">
        <v>2</v>
      </c>
      <c r="O81" s="14">
        <v>3</v>
      </c>
      <c r="P81" s="14">
        <v>0.88700000000000001</v>
      </c>
      <c r="Q81" s="27">
        <v>30</v>
      </c>
    </row>
    <row r="82" spans="2:17" x14ac:dyDescent="0.2">
      <c r="B82" s="13"/>
      <c r="C82" s="11"/>
      <c r="D82" s="11"/>
      <c r="E82" s="11"/>
      <c r="F82" s="11"/>
      <c r="G82" s="11"/>
      <c r="H82" s="11"/>
      <c r="I82" s="33" t="s">
        <v>181</v>
      </c>
      <c r="J82" s="14">
        <v>0.1913</v>
      </c>
      <c r="K82" s="14">
        <v>0.1278</v>
      </c>
      <c r="L82" s="14">
        <v>6.3450000000000006E-2</v>
      </c>
      <c r="M82" s="14">
        <v>4.8030000000000003E-2</v>
      </c>
      <c r="N82" s="14">
        <v>2</v>
      </c>
      <c r="O82" s="14">
        <v>3</v>
      </c>
      <c r="P82" s="14">
        <v>1.321</v>
      </c>
      <c r="Q82" s="27">
        <v>30</v>
      </c>
    </row>
    <row r="83" spans="2:17" x14ac:dyDescent="0.2">
      <c r="B83" s="13"/>
      <c r="C83" s="11"/>
      <c r="D83" s="11"/>
      <c r="E83" s="11"/>
      <c r="F83" s="11"/>
      <c r="G83" s="11"/>
      <c r="H83" s="11"/>
      <c r="I83" s="33" t="s">
        <v>183</v>
      </c>
      <c r="J83" s="14">
        <v>0.1487</v>
      </c>
      <c r="K83" s="14">
        <v>0.1278</v>
      </c>
      <c r="L83" s="14">
        <v>2.0840000000000001E-2</v>
      </c>
      <c r="M83" s="14">
        <v>4.2959999999999998E-2</v>
      </c>
      <c r="N83" s="14">
        <v>3</v>
      </c>
      <c r="O83" s="14">
        <v>3</v>
      </c>
      <c r="P83" s="14">
        <v>0.48520000000000002</v>
      </c>
      <c r="Q83" s="27">
        <v>30</v>
      </c>
    </row>
    <row r="84" spans="2:17" x14ac:dyDescent="0.2">
      <c r="B84" s="13"/>
      <c r="C84" s="11"/>
      <c r="D84" s="11"/>
      <c r="E84" s="11"/>
      <c r="F84" s="11"/>
      <c r="G84" s="11"/>
      <c r="H84" s="11"/>
      <c r="I84" s="33"/>
      <c r="J84" s="14"/>
      <c r="K84" s="14"/>
      <c r="L84" s="14"/>
      <c r="M84" s="14"/>
      <c r="N84" s="14"/>
      <c r="O84" s="14"/>
      <c r="P84" s="14"/>
      <c r="Q84" s="27"/>
    </row>
    <row r="85" spans="2:17" x14ac:dyDescent="0.2">
      <c r="B85" s="13"/>
      <c r="C85" s="11"/>
      <c r="D85" s="11"/>
      <c r="E85" s="11"/>
      <c r="F85" s="11"/>
      <c r="G85" s="11"/>
      <c r="H85" s="11"/>
      <c r="I85" s="33" t="s">
        <v>112</v>
      </c>
      <c r="J85" s="14"/>
      <c r="K85" s="14"/>
      <c r="L85" s="14"/>
      <c r="M85" s="14"/>
      <c r="N85" s="14"/>
      <c r="O85" s="14"/>
      <c r="P85" s="14"/>
      <c r="Q85" s="27"/>
    </row>
    <row r="86" spans="2:17" x14ac:dyDescent="0.2">
      <c r="B86" s="13"/>
      <c r="C86" s="11"/>
      <c r="D86" s="11"/>
      <c r="E86" s="11"/>
      <c r="F86" s="11"/>
      <c r="G86" s="11"/>
      <c r="H86" s="11"/>
      <c r="I86" s="33" t="s">
        <v>179</v>
      </c>
      <c r="J86" s="14">
        <v>9.214E-2</v>
      </c>
      <c r="K86" s="14">
        <v>0.1033</v>
      </c>
      <c r="L86" s="14">
        <v>-1.116E-2</v>
      </c>
      <c r="M86" s="14">
        <v>4.8030000000000003E-2</v>
      </c>
      <c r="N86" s="14">
        <v>2</v>
      </c>
      <c r="O86" s="14">
        <v>3</v>
      </c>
      <c r="P86" s="14">
        <v>0.2324</v>
      </c>
      <c r="Q86" s="27">
        <v>30</v>
      </c>
    </row>
    <row r="87" spans="2:17" x14ac:dyDescent="0.2">
      <c r="B87" s="13"/>
      <c r="C87" s="11"/>
      <c r="D87" s="11"/>
      <c r="E87" s="11"/>
      <c r="F87" s="11"/>
      <c r="G87" s="11"/>
      <c r="H87" s="11"/>
      <c r="I87" s="33" t="s">
        <v>181</v>
      </c>
      <c r="J87" s="14">
        <v>9.214E-2</v>
      </c>
      <c r="K87" s="14">
        <v>0.1183</v>
      </c>
      <c r="L87" s="14">
        <v>-2.6120000000000001E-2</v>
      </c>
      <c r="M87" s="14">
        <v>4.8030000000000003E-2</v>
      </c>
      <c r="N87" s="14">
        <v>2</v>
      </c>
      <c r="O87" s="14">
        <v>3</v>
      </c>
      <c r="P87" s="14">
        <v>0.54379999999999995</v>
      </c>
      <c r="Q87" s="27">
        <v>30</v>
      </c>
    </row>
    <row r="88" spans="2:17" x14ac:dyDescent="0.2">
      <c r="B88" s="13"/>
      <c r="C88" s="11"/>
      <c r="D88" s="11"/>
      <c r="E88" s="11"/>
      <c r="F88" s="11"/>
      <c r="G88" s="11"/>
      <c r="H88" s="11"/>
      <c r="I88" s="33" t="s">
        <v>183</v>
      </c>
      <c r="J88" s="14">
        <v>0.1033</v>
      </c>
      <c r="K88" s="14">
        <v>0.1183</v>
      </c>
      <c r="L88" s="14">
        <v>-1.4959999999999999E-2</v>
      </c>
      <c r="M88" s="14">
        <v>4.2959999999999998E-2</v>
      </c>
      <c r="N88" s="14">
        <v>3</v>
      </c>
      <c r="O88" s="14">
        <v>3</v>
      </c>
      <c r="P88" s="14">
        <v>0.34810000000000002</v>
      </c>
      <c r="Q88" s="27">
        <v>30</v>
      </c>
    </row>
    <row r="89" spans="2:17" x14ac:dyDescent="0.2">
      <c r="B89" s="13"/>
      <c r="C89" s="11"/>
      <c r="D89" s="11"/>
      <c r="E89" s="11"/>
      <c r="F89" s="11"/>
      <c r="G89" s="11"/>
      <c r="H89" s="11"/>
      <c r="I89" s="33"/>
      <c r="J89" s="14"/>
      <c r="K89" s="14"/>
      <c r="L89" s="14"/>
      <c r="M89" s="14"/>
      <c r="N89" s="14"/>
      <c r="O89" s="14"/>
      <c r="P89" s="14"/>
      <c r="Q89" s="27"/>
    </row>
    <row r="90" spans="2:17" x14ac:dyDescent="0.2">
      <c r="B90" s="13"/>
      <c r="C90" s="11"/>
      <c r="D90" s="11"/>
      <c r="E90" s="11"/>
      <c r="F90" s="11"/>
      <c r="G90" s="11"/>
      <c r="H90" s="11"/>
      <c r="I90" s="33" t="s">
        <v>113</v>
      </c>
      <c r="J90" s="14"/>
      <c r="K90" s="14"/>
      <c r="L90" s="14"/>
      <c r="M90" s="14"/>
      <c r="N90" s="14"/>
      <c r="O90" s="14"/>
      <c r="P90" s="14"/>
      <c r="Q90" s="27"/>
    </row>
    <row r="91" spans="2:17" x14ac:dyDescent="0.2">
      <c r="B91" s="13"/>
      <c r="C91" s="11"/>
      <c r="D91" s="11"/>
      <c r="E91" s="11"/>
      <c r="F91" s="11"/>
      <c r="G91" s="11"/>
      <c r="H91" s="11"/>
      <c r="I91" s="33" t="s">
        <v>179</v>
      </c>
      <c r="J91" s="14">
        <v>2.1989999999999999E-2</v>
      </c>
      <c r="K91" s="14">
        <v>9.3350000000000002E-2</v>
      </c>
      <c r="L91" s="14">
        <v>-7.1349999999999997E-2</v>
      </c>
      <c r="M91" s="14">
        <v>4.8030000000000003E-2</v>
      </c>
      <c r="N91" s="14">
        <v>2</v>
      </c>
      <c r="O91" s="14">
        <v>3</v>
      </c>
      <c r="P91" s="14">
        <v>1.486</v>
      </c>
      <c r="Q91" s="27">
        <v>30</v>
      </c>
    </row>
    <row r="92" spans="2:17" x14ac:dyDescent="0.2">
      <c r="B92" s="13"/>
      <c r="C92" s="11"/>
      <c r="D92" s="11"/>
      <c r="E92" s="11"/>
      <c r="F92" s="11"/>
      <c r="G92" s="11"/>
      <c r="H92" s="11"/>
      <c r="I92" s="33" t="s">
        <v>181</v>
      </c>
      <c r="J92" s="14">
        <v>2.1989999999999999E-2</v>
      </c>
      <c r="K92" s="14">
        <v>6.8529999999999994E-2</v>
      </c>
      <c r="L92" s="14">
        <v>-4.6539999999999998E-2</v>
      </c>
      <c r="M92" s="14">
        <v>4.8030000000000003E-2</v>
      </c>
      <c r="N92" s="14">
        <v>2</v>
      </c>
      <c r="O92" s="14">
        <v>3</v>
      </c>
      <c r="P92" s="14">
        <v>0.96889999999999998</v>
      </c>
      <c r="Q92" s="27">
        <v>30</v>
      </c>
    </row>
    <row r="93" spans="2:17" x14ac:dyDescent="0.2">
      <c r="B93" s="13"/>
      <c r="C93" s="11"/>
      <c r="D93" s="11"/>
      <c r="E93" s="11"/>
      <c r="F93" s="11"/>
      <c r="G93" s="11"/>
      <c r="H93" s="11"/>
      <c r="I93" s="33" t="s">
        <v>183</v>
      </c>
      <c r="J93" s="14">
        <v>9.3350000000000002E-2</v>
      </c>
      <c r="K93" s="14">
        <v>6.8529999999999994E-2</v>
      </c>
      <c r="L93" s="14">
        <v>2.4819999999999998E-2</v>
      </c>
      <c r="M93" s="14">
        <v>4.2959999999999998E-2</v>
      </c>
      <c r="N93" s="14">
        <v>3</v>
      </c>
      <c r="O93" s="14">
        <v>3</v>
      </c>
      <c r="P93" s="14">
        <v>0.57769999999999999</v>
      </c>
      <c r="Q93" s="27">
        <v>30</v>
      </c>
    </row>
    <row r="94" spans="2:17" x14ac:dyDescent="0.2">
      <c r="B94" s="13"/>
      <c r="C94" s="11"/>
      <c r="D94" s="11"/>
      <c r="E94" s="11"/>
      <c r="F94" s="11"/>
      <c r="G94" s="11"/>
      <c r="H94" s="11"/>
      <c r="I94" s="33"/>
      <c r="J94" s="14"/>
      <c r="K94" s="14"/>
      <c r="L94" s="14"/>
      <c r="M94" s="14"/>
      <c r="N94" s="14"/>
      <c r="O94" s="14"/>
      <c r="P94" s="14"/>
      <c r="Q94" s="27"/>
    </row>
    <row r="95" spans="2:17" x14ac:dyDescent="0.2">
      <c r="B95" s="13"/>
      <c r="C95" s="11"/>
      <c r="D95" s="11"/>
      <c r="E95" s="11"/>
      <c r="F95" s="11"/>
      <c r="G95" s="11"/>
      <c r="H95" s="11"/>
      <c r="I95" s="33" t="s">
        <v>114</v>
      </c>
      <c r="J95" s="14"/>
      <c r="K95" s="14"/>
      <c r="L95" s="14"/>
      <c r="M95" s="14"/>
      <c r="N95" s="14"/>
      <c r="O95" s="14"/>
      <c r="P95" s="14"/>
      <c r="Q95" s="27"/>
    </row>
    <row r="96" spans="2:17" x14ac:dyDescent="0.2">
      <c r="B96" s="13"/>
      <c r="C96" s="11"/>
      <c r="D96" s="11"/>
      <c r="E96" s="11"/>
      <c r="F96" s="11"/>
      <c r="G96" s="11"/>
      <c r="H96" s="11"/>
      <c r="I96" s="33" t="s">
        <v>179</v>
      </c>
      <c r="J96" s="14">
        <v>0</v>
      </c>
      <c r="K96" s="14">
        <v>7.0999999999999994E-2</v>
      </c>
      <c r="L96" s="14">
        <v>-7.0999999999999994E-2</v>
      </c>
      <c r="M96" s="14">
        <v>4.8030000000000003E-2</v>
      </c>
      <c r="N96" s="14">
        <v>2</v>
      </c>
      <c r="O96" s="14">
        <v>3</v>
      </c>
      <c r="P96" s="14">
        <v>1.478</v>
      </c>
      <c r="Q96" s="27">
        <v>30</v>
      </c>
    </row>
    <row r="97" spans="2:17" x14ac:dyDescent="0.2">
      <c r="B97" s="13"/>
      <c r="C97" s="11"/>
      <c r="D97" s="11"/>
      <c r="E97" s="11"/>
      <c r="F97" s="11"/>
      <c r="G97" s="11"/>
      <c r="H97" s="11"/>
      <c r="I97" s="33" t="s">
        <v>181</v>
      </c>
      <c r="J97" s="14">
        <v>0</v>
      </c>
      <c r="K97" s="14">
        <v>7.4029999999999999E-2</v>
      </c>
      <c r="L97" s="14">
        <v>-7.4029999999999999E-2</v>
      </c>
      <c r="M97" s="14">
        <v>4.8030000000000003E-2</v>
      </c>
      <c r="N97" s="14">
        <v>2</v>
      </c>
      <c r="O97" s="14">
        <v>3</v>
      </c>
      <c r="P97" s="14">
        <v>1.5409999999999999</v>
      </c>
      <c r="Q97" s="27">
        <v>30</v>
      </c>
    </row>
    <row r="98" spans="2:17" x14ac:dyDescent="0.2">
      <c r="B98" s="13"/>
      <c r="C98" s="11"/>
      <c r="D98" s="11"/>
      <c r="E98" s="11"/>
      <c r="F98" s="11"/>
      <c r="G98" s="11"/>
      <c r="H98" s="11"/>
      <c r="I98" s="33" t="s">
        <v>183</v>
      </c>
      <c r="J98" s="14">
        <v>7.0999999999999994E-2</v>
      </c>
      <c r="K98" s="14">
        <v>7.4029999999999999E-2</v>
      </c>
      <c r="L98" s="14">
        <v>-3.0339999999999998E-3</v>
      </c>
      <c r="M98" s="14">
        <v>4.2959999999999998E-2</v>
      </c>
      <c r="N98" s="14">
        <v>3</v>
      </c>
      <c r="O98" s="14">
        <v>3</v>
      </c>
      <c r="P98" s="14">
        <v>7.0620000000000002E-2</v>
      </c>
      <c r="Q98" s="27">
        <v>30</v>
      </c>
    </row>
    <row r="99" spans="2:17" x14ac:dyDescent="0.2">
      <c r="B99" s="13"/>
      <c r="C99" s="11"/>
      <c r="D99" s="11"/>
      <c r="E99" s="11"/>
      <c r="F99" s="11"/>
      <c r="G99" s="11"/>
      <c r="H99" s="11"/>
      <c r="I99" s="33"/>
      <c r="J99" s="14"/>
      <c r="K99" s="14"/>
      <c r="L99" s="14"/>
      <c r="M99" s="14"/>
      <c r="N99" s="14"/>
      <c r="O99" s="14"/>
      <c r="P99" s="14"/>
      <c r="Q99" s="27"/>
    </row>
    <row r="100" spans="2:17" x14ac:dyDescent="0.2">
      <c r="B100" s="13"/>
      <c r="C100" s="11"/>
      <c r="D100" s="11"/>
      <c r="E100" s="11"/>
      <c r="F100" s="11"/>
      <c r="G100" s="11"/>
      <c r="H100" s="11"/>
      <c r="I100" s="33" t="s">
        <v>115</v>
      </c>
      <c r="J100" s="14"/>
      <c r="K100" s="14"/>
      <c r="L100" s="14"/>
      <c r="M100" s="14"/>
      <c r="N100" s="14"/>
      <c r="O100" s="14"/>
      <c r="P100" s="14"/>
      <c r="Q100" s="27"/>
    </row>
    <row r="101" spans="2:17" x14ac:dyDescent="0.2">
      <c r="B101" s="13"/>
      <c r="C101" s="11"/>
      <c r="D101" s="11"/>
      <c r="E101" s="11"/>
      <c r="F101" s="11"/>
      <c r="G101" s="11"/>
      <c r="H101" s="11"/>
      <c r="I101" s="33" t="s">
        <v>179</v>
      </c>
      <c r="J101" s="14">
        <v>0</v>
      </c>
      <c r="K101" s="14">
        <v>3.9039999999999998E-2</v>
      </c>
      <c r="L101" s="14">
        <v>-3.9039999999999998E-2</v>
      </c>
      <c r="M101" s="14">
        <v>4.8030000000000003E-2</v>
      </c>
      <c r="N101" s="14">
        <v>2</v>
      </c>
      <c r="O101" s="14">
        <v>3</v>
      </c>
      <c r="P101" s="14">
        <v>0.81279999999999997</v>
      </c>
      <c r="Q101" s="27">
        <v>30</v>
      </c>
    </row>
    <row r="102" spans="2:17" x14ac:dyDescent="0.2">
      <c r="B102" s="13"/>
      <c r="C102" s="11"/>
      <c r="D102" s="11"/>
      <c r="E102" s="11"/>
      <c r="F102" s="11"/>
      <c r="G102" s="11"/>
      <c r="H102" s="11"/>
      <c r="I102" s="33" t="s">
        <v>181</v>
      </c>
      <c r="J102" s="14">
        <v>0</v>
      </c>
      <c r="K102" s="14">
        <v>2.3220000000000001E-2</v>
      </c>
      <c r="L102" s="14">
        <v>-2.3220000000000001E-2</v>
      </c>
      <c r="M102" s="14">
        <v>4.8030000000000003E-2</v>
      </c>
      <c r="N102" s="14">
        <v>2</v>
      </c>
      <c r="O102" s="14">
        <v>3</v>
      </c>
      <c r="P102" s="14">
        <v>0.48349999999999999</v>
      </c>
      <c r="Q102" s="27">
        <v>30</v>
      </c>
    </row>
    <row r="103" spans="2:17" ht="16" thickBot="1" x14ac:dyDescent="0.25">
      <c r="B103" s="19"/>
      <c r="C103" s="17"/>
      <c r="D103" s="17"/>
      <c r="E103" s="17"/>
      <c r="F103" s="17"/>
      <c r="G103" s="17"/>
      <c r="H103" s="17"/>
      <c r="I103" s="34" t="s">
        <v>183</v>
      </c>
      <c r="J103" s="35">
        <v>3.9039999999999998E-2</v>
      </c>
      <c r="K103" s="35">
        <v>2.3220000000000001E-2</v>
      </c>
      <c r="L103" s="35">
        <v>1.5820000000000001E-2</v>
      </c>
      <c r="M103" s="35">
        <v>4.2959999999999998E-2</v>
      </c>
      <c r="N103" s="35">
        <v>3</v>
      </c>
      <c r="O103" s="35">
        <v>3</v>
      </c>
      <c r="P103" s="35">
        <v>0.36809999999999998</v>
      </c>
      <c r="Q103" s="36">
        <v>30</v>
      </c>
    </row>
  </sheetData>
  <mergeCells count="5">
    <mergeCell ref="B2:G2"/>
    <mergeCell ref="B12:G12"/>
    <mergeCell ref="B22:F22"/>
    <mergeCell ref="B34:G34"/>
    <mergeCell ref="I34:Q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157BD4-F5E8-49A0-8F6E-FD6869A57D62}">
  <dimension ref="B1:S99"/>
  <sheetViews>
    <sheetView zoomScale="39" zoomScaleNormal="39" workbookViewId="0">
      <selection activeCell="P79" sqref="P79"/>
    </sheetView>
  </sheetViews>
  <sheetFormatPr baseColWidth="10" defaultColWidth="8.83203125" defaultRowHeight="15" x14ac:dyDescent="0.2"/>
  <cols>
    <col min="2" max="2" width="30.83203125" customWidth="1"/>
    <col min="3" max="3" width="27.1640625" customWidth="1"/>
    <col min="4" max="4" width="24.5" customWidth="1"/>
    <col min="5" max="5" width="26.1640625" customWidth="1"/>
    <col min="6" max="6" width="21" customWidth="1"/>
    <col min="7" max="7" width="19.5" customWidth="1"/>
    <col min="9" max="9" width="36.5" customWidth="1"/>
    <col min="10" max="10" width="18.5" customWidth="1"/>
    <col min="11" max="11" width="18" customWidth="1"/>
    <col min="12" max="12" width="20.1640625" customWidth="1"/>
    <col min="13" max="13" width="15.5" customWidth="1"/>
    <col min="14" max="14" width="21.1640625" customWidth="1"/>
    <col min="15" max="15" width="26.5" customWidth="1"/>
    <col min="16" max="16" width="23.83203125" customWidth="1"/>
    <col min="17" max="17" width="26.6640625" customWidth="1"/>
    <col min="18" max="18" width="28.83203125" customWidth="1"/>
    <col min="19" max="19" width="17.83203125" customWidth="1"/>
    <col min="20" max="20" width="44.83203125" customWidth="1"/>
  </cols>
  <sheetData>
    <row r="1" spans="2:19" ht="16" thickBot="1" x14ac:dyDescent="0.25"/>
    <row r="2" spans="2:19" x14ac:dyDescent="0.2">
      <c r="B2" s="22"/>
      <c r="C2" s="50" t="s">
        <v>130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2"/>
    </row>
    <row r="3" spans="2:19" x14ac:dyDescent="0.2">
      <c r="B3" s="5" t="s">
        <v>116</v>
      </c>
      <c r="C3" s="1" t="s">
        <v>59</v>
      </c>
      <c r="D3" s="1" t="s">
        <v>60</v>
      </c>
      <c r="E3" s="1" t="s">
        <v>61</v>
      </c>
      <c r="F3" s="1" t="s">
        <v>62</v>
      </c>
      <c r="G3" s="1" t="s">
        <v>63</v>
      </c>
      <c r="H3" s="1" t="s">
        <v>64</v>
      </c>
      <c r="I3" s="1" t="s">
        <v>65</v>
      </c>
      <c r="J3" s="1" t="s">
        <v>66</v>
      </c>
      <c r="K3" s="1" t="s">
        <v>85</v>
      </c>
      <c r="L3" s="1" t="s">
        <v>86</v>
      </c>
      <c r="M3" s="1" t="s">
        <v>87</v>
      </c>
      <c r="N3" s="1" t="s">
        <v>91</v>
      </c>
      <c r="O3" s="1" t="s">
        <v>92</v>
      </c>
      <c r="P3" s="1" t="s">
        <v>93</v>
      </c>
      <c r="Q3" s="1" t="s">
        <v>94</v>
      </c>
      <c r="R3" s="1" t="s">
        <v>57</v>
      </c>
      <c r="S3" s="4" t="s">
        <v>39</v>
      </c>
    </row>
    <row r="4" spans="2:19" x14ac:dyDescent="0.2">
      <c r="B4" s="5">
        <v>2</v>
      </c>
      <c r="C4" s="1">
        <v>9.9112000000000006E-2</v>
      </c>
      <c r="D4" s="1">
        <v>0.342557</v>
      </c>
      <c r="E4" s="1">
        <v>0.115018</v>
      </c>
      <c r="F4" s="1">
        <v>0.128159</v>
      </c>
      <c r="G4" s="1">
        <v>7.2091000000000002E-2</v>
      </c>
      <c r="H4" s="1">
        <v>9.3881999999999993E-2</v>
      </c>
      <c r="I4" s="1">
        <v>0.13275300000000001</v>
      </c>
      <c r="J4" s="1">
        <v>9.5526E-2</v>
      </c>
      <c r="K4" s="1" t="s">
        <v>125</v>
      </c>
      <c r="L4" s="1">
        <v>0.226353</v>
      </c>
      <c r="M4" s="1">
        <v>0.39533000000000001</v>
      </c>
      <c r="N4" s="1">
        <v>8.3350999999999995E-2</v>
      </c>
      <c r="O4" s="1">
        <v>0.14472699999999999</v>
      </c>
      <c r="P4" s="1">
        <v>0.13369400000000001</v>
      </c>
      <c r="Q4" s="1">
        <v>7.5776999999999997E-2</v>
      </c>
      <c r="R4" s="1">
        <f>AVERAGE(C4:Q4)</f>
        <v>0.15273785714285718</v>
      </c>
      <c r="S4" s="4">
        <f>_xlfn.STDEV.S(C4:Q4)</f>
        <v>0.10000344410519618</v>
      </c>
    </row>
    <row r="5" spans="2:19" x14ac:dyDescent="0.2">
      <c r="B5" s="5">
        <v>4</v>
      </c>
      <c r="C5" s="1">
        <v>0.32394899999999999</v>
      </c>
      <c r="D5" s="1">
        <v>0.40260299999999999</v>
      </c>
      <c r="E5" s="1">
        <v>0.28849399999999997</v>
      </c>
      <c r="F5" s="1">
        <v>0.28964400000000001</v>
      </c>
      <c r="G5" s="1">
        <v>0.22268099999999999</v>
      </c>
      <c r="H5" s="1">
        <v>0.24013499999999999</v>
      </c>
      <c r="I5" s="1">
        <v>0.32224599999999998</v>
      </c>
      <c r="J5" s="1">
        <v>0.197495</v>
      </c>
      <c r="K5" s="1" t="s">
        <v>126</v>
      </c>
      <c r="L5" s="1">
        <v>0.164022</v>
      </c>
      <c r="M5" s="1">
        <v>0.59007299999999996</v>
      </c>
      <c r="N5" s="1">
        <v>0.31101699999999999</v>
      </c>
      <c r="O5" s="1">
        <v>0.310921</v>
      </c>
      <c r="P5" s="1">
        <v>0.29621900000000001</v>
      </c>
      <c r="Q5" s="1">
        <v>0.224882</v>
      </c>
      <c r="R5" s="1">
        <f t="shared" ref="R5:R9" si="0">AVERAGE(C5:Q5)</f>
        <v>0.29888435714285716</v>
      </c>
      <c r="S5" s="4">
        <f t="shared" ref="S5:S9" si="1">_xlfn.STDEV.S(C5:Q5)</f>
        <v>0.10392947294688093</v>
      </c>
    </row>
    <row r="6" spans="2:19" x14ac:dyDescent="0.2">
      <c r="B6" s="5">
        <v>6</v>
      </c>
      <c r="C6" s="1">
        <v>0.14405899999999999</v>
      </c>
      <c r="D6" s="1">
        <v>0.30317499999999997</v>
      </c>
      <c r="E6" s="1">
        <v>0.40408300000000003</v>
      </c>
      <c r="F6" s="1">
        <v>0.23494899999999999</v>
      </c>
      <c r="G6" s="1">
        <v>0.248054</v>
      </c>
      <c r="H6" s="1">
        <v>0.23138500000000001</v>
      </c>
      <c r="I6" s="1">
        <v>0.27948699999999999</v>
      </c>
      <c r="J6" s="1">
        <v>0.13517799999999999</v>
      </c>
      <c r="K6" s="1" t="s">
        <v>127</v>
      </c>
      <c r="L6" s="1">
        <v>0.13780300000000001</v>
      </c>
      <c r="M6" s="1">
        <v>0.29980299999999999</v>
      </c>
      <c r="N6" s="1">
        <v>0.19472500000000001</v>
      </c>
      <c r="O6" s="1">
        <v>0.289769</v>
      </c>
      <c r="P6" s="1">
        <v>0.37610500000000002</v>
      </c>
      <c r="Q6" s="1">
        <v>0.14343900000000001</v>
      </c>
      <c r="R6" s="1">
        <f t="shared" si="0"/>
        <v>0.24442957142857141</v>
      </c>
      <c r="S6" s="4">
        <f t="shared" si="1"/>
        <v>8.7244910143549681E-2</v>
      </c>
    </row>
    <row r="7" spans="2:19" x14ac:dyDescent="0.2">
      <c r="B7" s="5">
        <v>8</v>
      </c>
      <c r="C7" s="1">
        <v>6.4106999999999997E-2</v>
      </c>
      <c r="D7" s="1">
        <v>0.224437</v>
      </c>
      <c r="E7" s="1">
        <v>0.21209600000000001</v>
      </c>
      <c r="F7" s="1">
        <v>0.22363</v>
      </c>
      <c r="G7" s="1">
        <v>0.117172</v>
      </c>
      <c r="H7" s="1">
        <v>0.168992</v>
      </c>
      <c r="I7" s="1">
        <v>0.24223600000000001</v>
      </c>
      <c r="J7" s="1">
        <v>0.23583799999999999</v>
      </c>
      <c r="K7" s="1" t="s">
        <v>128</v>
      </c>
      <c r="L7" s="1">
        <v>0</v>
      </c>
      <c r="M7" s="1">
        <v>0</v>
      </c>
      <c r="N7" s="1">
        <v>7.0449999999999999E-2</v>
      </c>
      <c r="O7" s="1">
        <v>0.18016399999999999</v>
      </c>
      <c r="P7" s="1">
        <v>0.226852</v>
      </c>
      <c r="Q7" s="1">
        <v>7.4111999999999997E-2</v>
      </c>
      <c r="R7" s="1">
        <f t="shared" si="0"/>
        <v>0.14572042857142858</v>
      </c>
      <c r="S7" s="4">
        <f t="shared" si="1"/>
        <v>8.9079334443400021E-2</v>
      </c>
    </row>
    <row r="8" spans="2:19" x14ac:dyDescent="0.2">
      <c r="B8" s="5">
        <v>10</v>
      </c>
      <c r="C8" s="1">
        <v>0</v>
      </c>
      <c r="D8" s="1">
        <v>0.27574300000000002</v>
      </c>
      <c r="E8" s="1">
        <v>0.181205</v>
      </c>
      <c r="F8" s="1">
        <v>6.7708000000000004E-2</v>
      </c>
      <c r="G8" s="1">
        <v>0.201269</v>
      </c>
      <c r="H8" s="1">
        <v>0</v>
      </c>
      <c r="I8" s="1">
        <v>0.24587400000000001</v>
      </c>
      <c r="J8" s="1">
        <v>0</v>
      </c>
      <c r="K8" s="1" t="s">
        <v>129</v>
      </c>
      <c r="L8" s="1">
        <v>0</v>
      </c>
      <c r="M8" s="1">
        <v>0</v>
      </c>
      <c r="N8" s="1">
        <v>0</v>
      </c>
      <c r="O8" s="1">
        <v>0.33244000000000001</v>
      </c>
      <c r="P8" s="1">
        <v>0</v>
      </c>
      <c r="Q8" s="1">
        <v>5.3088000000000003E-2</v>
      </c>
      <c r="R8" s="1">
        <f t="shared" si="0"/>
        <v>9.6951928571428578E-2</v>
      </c>
      <c r="S8" s="4">
        <f t="shared" si="1"/>
        <v>0.12283706549325615</v>
      </c>
    </row>
    <row r="9" spans="2:19" x14ac:dyDescent="0.2">
      <c r="B9" s="5">
        <v>12</v>
      </c>
      <c r="C9" s="1">
        <v>0</v>
      </c>
      <c r="D9" s="1">
        <v>0</v>
      </c>
      <c r="E9" s="1">
        <v>5.0377999999999999E-2</v>
      </c>
      <c r="F9" s="1">
        <v>0</v>
      </c>
      <c r="G9" s="1">
        <v>0.20749300000000001</v>
      </c>
      <c r="H9" s="1">
        <v>0</v>
      </c>
      <c r="I9" s="1">
        <v>0.151673</v>
      </c>
      <c r="J9" s="1">
        <v>0</v>
      </c>
      <c r="K9" s="1" t="s">
        <v>84</v>
      </c>
      <c r="L9" s="1">
        <v>0</v>
      </c>
      <c r="M9" s="1">
        <v>0</v>
      </c>
      <c r="N9" s="1">
        <v>0</v>
      </c>
      <c r="O9" s="1">
        <v>0</v>
      </c>
      <c r="P9" s="1">
        <v>0</v>
      </c>
      <c r="Q9" s="1">
        <v>0</v>
      </c>
      <c r="R9" s="1">
        <f t="shared" si="0"/>
        <v>2.925314285714286E-2</v>
      </c>
      <c r="S9" s="4">
        <f t="shared" si="1"/>
        <v>6.5992737201624213E-2</v>
      </c>
    </row>
    <row r="10" spans="2:19" x14ac:dyDescent="0.2">
      <c r="B10" s="13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2"/>
    </row>
    <row r="11" spans="2:19" x14ac:dyDescent="0.2">
      <c r="B11" s="23"/>
      <c r="C11" s="40" t="s">
        <v>131</v>
      </c>
      <c r="D11" s="40"/>
      <c r="E11" s="40"/>
      <c r="F11" s="40"/>
      <c r="G11" s="40"/>
      <c r="H11" s="40"/>
      <c r="I11" s="40"/>
      <c r="J11" s="40"/>
      <c r="K11" s="40"/>
      <c r="L11" s="11"/>
      <c r="M11" s="11"/>
      <c r="N11" s="11"/>
      <c r="O11" s="11"/>
      <c r="P11" s="11"/>
      <c r="Q11" s="11"/>
      <c r="R11" s="11"/>
      <c r="S11" s="12"/>
    </row>
    <row r="12" spans="2:19" x14ac:dyDescent="0.2">
      <c r="B12" s="5" t="s">
        <v>116</v>
      </c>
      <c r="C12" s="1" t="s">
        <v>59</v>
      </c>
      <c r="D12" s="1" t="s">
        <v>60</v>
      </c>
      <c r="E12" s="1" t="s">
        <v>61</v>
      </c>
      <c r="F12" s="1" t="s">
        <v>62</v>
      </c>
      <c r="G12" s="1" t="s">
        <v>63</v>
      </c>
      <c r="H12" s="1" t="s">
        <v>64</v>
      </c>
      <c r="I12" s="1" t="s">
        <v>65</v>
      </c>
      <c r="J12" s="1" t="s">
        <v>57</v>
      </c>
      <c r="K12" s="1" t="s">
        <v>39</v>
      </c>
      <c r="L12" s="11"/>
      <c r="M12" s="11"/>
      <c r="N12" s="11"/>
      <c r="O12" s="11"/>
      <c r="P12" s="11"/>
      <c r="Q12" s="11"/>
      <c r="R12" s="11"/>
      <c r="S12" s="12"/>
    </row>
    <row r="13" spans="2:19" x14ac:dyDescent="0.2">
      <c r="B13" s="5">
        <v>2</v>
      </c>
      <c r="C13" s="3">
        <v>0.20183200000000001</v>
      </c>
      <c r="D13" s="3">
        <v>0.26898100000000003</v>
      </c>
      <c r="E13" s="3">
        <v>0.28111000000000003</v>
      </c>
      <c r="F13" s="3">
        <v>0.39302399999999998</v>
      </c>
      <c r="G13" s="3">
        <v>0.213895</v>
      </c>
      <c r="H13" s="3">
        <v>0.20156299999999999</v>
      </c>
      <c r="I13" s="20"/>
      <c r="J13" s="1">
        <f>AVERAGE(C13:I13)</f>
        <v>0.26006750000000001</v>
      </c>
      <c r="K13" s="1">
        <f>_xlfn.STDEV.S(C13:I13)</f>
        <v>7.3682722421881203E-2</v>
      </c>
      <c r="L13" s="11"/>
      <c r="M13" s="11"/>
      <c r="N13" s="11"/>
      <c r="O13" s="11"/>
      <c r="P13" s="11"/>
      <c r="Q13" s="11"/>
      <c r="R13" s="11"/>
      <c r="S13" s="12"/>
    </row>
    <row r="14" spans="2:19" x14ac:dyDescent="0.2">
      <c r="B14" s="5">
        <v>4</v>
      </c>
      <c r="C14" s="3">
        <v>0.353184</v>
      </c>
      <c r="D14" s="3">
        <v>0.19528400000000001</v>
      </c>
      <c r="E14" s="3">
        <v>0.34045599999999998</v>
      </c>
      <c r="F14" s="3">
        <v>0.35343400000000003</v>
      </c>
      <c r="G14" s="3">
        <v>3.2214E-2</v>
      </c>
      <c r="H14" s="3">
        <v>0.276536</v>
      </c>
      <c r="I14" s="3">
        <v>0.29599599999999998</v>
      </c>
      <c r="J14" s="1">
        <f t="shared" ref="J14:J18" si="2">AVERAGE(C14:I14)</f>
        <v>0.26387199999999994</v>
      </c>
      <c r="K14" s="1">
        <f t="shared" ref="K14:K18" si="3">_xlfn.STDEV.S(C14:I14)</f>
        <v>0.11649403791897127</v>
      </c>
      <c r="L14" s="11"/>
      <c r="M14" s="11"/>
      <c r="N14" s="11"/>
      <c r="O14" s="11"/>
      <c r="P14" s="11"/>
      <c r="Q14" s="11"/>
      <c r="R14" s="11"/>
      <c r="S14" s="12"/>
    </row>
    <row r="15" spans="2:19" x14ac:dyDescent="0.2">
      <c r="B15" s="5">
        <v>6</v>
      </c>
      <c r="C15" s="3">
        <v>9.0524999999999994E-2</v>
      </c>
      <c r="D15" s="3">
        <v>0.16534499999999999</v>
      </c>
      <c r="E15" s="3">
        <v>0.26821800000000001</v>
      </c>
      <c r="F15" s="3">
        <v>0.17674000000000001</v>
      </c>
      <c r="G15" s="3">
        <v>0.23146</v>
      </c>
      <c r="H15" s="3">
        <v>0.17466100000000001</v>
      </c>
      <c r="I15" s="3">
        <v>0.54951899999999998</v>
      </c>
      <c r="J15" s="1">
        <f t="shared" si="2"/>
        <v>0.23663828571428569</v>
      </c>
      <c r="K15" s="1">
        <f t="shared" si="3"/>
        <v>0.14876113280212483</v>
      </c>
      <c r="L15" s="11"/>
      <c r="M15" s="11"/>
      <c r="N15" s="11"/>
      <c r="O15" s="11"/>
      <c r="P15" s="11"/>
      <c r="Q15" s="11"/>
      <c r="R15" s="11"/>
      <c r="S15" s="12"/>
    </row>
    <row r="16" spans="2:19" x14ac:dyDescent="0.2">
      <c r="B16" s="5">
        <v>8</v>
      </c>
      <c r="C16" s="3">
        <v>3.1886999999999999E-2</v>
      </c>
      <c r="D16" s="3">
        <v>0.129412</v>
      </c>
      <c r="E16" s="3">
        <v>6.7894999999999997E-2</v>
      </c>
      <c r="F16" s="3">
        <v>8.1949999999999995E-2</v>
      </c>
      <c r="G16" s="3">
        <v>0.21232699999999999</v>
      </c>
      <c r="H16" s="3">
        <v>9.0260000000000007E-2</v>
      </c>
      <c r="I16" s="3">
        <v>0.27549600000000002</v>
      </c>
      <c r="J16" s="1">
        <f t="shared" si="2"/>
        <v>0.12703242857142857</v>
      </c>
      <c r="K16" s="1">
        <f t="shared" si="3"/>
        <v>8.6849278659175091E-2</v>
      </c>
      <c r="L16" s="11"/>
      <c r="M16" s="11"/>
      <c r="N16" s="11"/>
      <c r="O16" s="11"/>
      <c r="P16" s="11"/>
      <c r="Q16" s="11"/>
      <c r="R16" s="11"/>
      <c r="S16" s="12"/>
    </row>
    <row r="17" spans="2:19" x14ac:dyDescent="0.2">
      <c r="B17" s="5">
        <v>10</v>
      </c>
      <c r="C17" s="3">
        <v>2.9212999999999999E-2</v>
      </c>
      <c r="D17" s="3">
        <v>0</v>
      </c>
      <c r="E17" s="3">
        <v>4.0971E-2</v>
      </c>
      <c r="F17" s="3">
        <v>0</v>
      </c>
      <c r="G17" s="3">
        <v>5.5900000000000004E-3</v>
      </c>
      <c r="H17" s="3">
        <v>7.3482000000000006E-2</v>
      </c>
      <c r="I17" s="3">
        <v>0.12306400000000001</v>
      </c>
      <c r="J17" s="1">
        <f t="shared" si="2"/>
        <v>3.8902857142857142E-2</v>
      </c>
      <c r="K17" s="1">
        <f t="shared" si="3"/>
        <v>4.5668363726722137E-2</v>
      </c>
      <c r="L17" s="11"/>
      <c r="M17" s="11"/>
      <c r="N17" s="11"/>
      <c r="O17" s="11"/>
      <c r="P17" s="11"/>
      <c r="Q17" s="11"/>
      <c r="R17" s="11"/>
      <c r="S17" s="12"/>
    </row>
    <row r="18" spans="2:19" x14ac:dyDescent="0.2">
      <c r="B18" s="5">
        <v>12</v>
      </c>
      <c r="C18" s="3">
        <v>0</v>
      </c>
      <c r="D18" s="3">
        <v>9.0909000000000004E-2</v>
      </c>
      <c r="E18" s="3">
        <v>8.3949999999999997E-3</v>
      </c>
      <c r="F18" s="3">
        <v>0</v>
      </c>
      <c r="G18" s="3">
        <v>0</v>
      </c>
      <c r="H18" s="3">
        <v>0</v>
      </c>
      <c r="I18" s="3">
        <v>0.31134600000000001</v>
      </c>
      <c r="J18" s="1">
        <f t="shared" si="2"/>
        <v>5.8664285714285717E-2</v>
      </c>
      <c r="K18" s="1">
        <f t="shared" si="3"/>
        <v>0.11631907631842435</v>
      </c>
      <c r="L18" s="11"/>
      <c r="M18" s="11"/>
      <c r="N18" s="11"/>
      <c r="O18" s="11"/>
      <c r="P18" s="11"/>
      <c r="Q18" s="11"/>
      <c r="R18" s="11"/>
      <c r="S18" s="12"/>
    </row>
    <row r="19" spans="2:19" x14ac:dyDescent="0.2">
      <c r="B19" s="13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2"/>
    </row>
    <row r="20" spans="2:19" x14ac:dyDescent="0.2">
      <c r="B20" s="23"/>
      <c r="C20" s="49" t="s">
        <v>132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11"/>
      <c r="S20" s="12"/>
    </row>
    <row r="21" spans="2:19" x14ac:dyDescent="0.2">
      <c r="B21" s="5" t="s">
        <v>116</v>
      </c>
      <c r="C21" s="1" t="s">
        <v>59</v>
      </c>
      <c r="D21" s="1" t="s">
        <v>60</v>
      </c>
      <c r="E21" s="1" t="s">
        <v>61</v>
      </c>
      <c r="F21" s="1" t="s">
        <v>62</v>
      </c>
      <c r="G21" s="1" t="s">
        <v>63</v>
      </c>
      <c r="H21" s="1" t="s">
        <v>64</v>
      </c>
      <c r="I21" s="1" t="s">
        <v>65</v>
      </c>
      <c r="J21" s="1" t="s">
        <v>66</v>
      </c>
      <c r="K21" s="1" t="s">
        <v>85</v>
      </c>
      <c r="L21" s="1" t="s">
        <v>86</v>
      </c>
      <c r="M21" s="1" t="s">
        <v>87</v>
      </c>
      <c r="N21" s="1" t="s">
        <v>91</v>
      </c>
      <c r="O21" s="1" t="s">
        <v>92</v>
      </c>
      <c r="P21" s="1" t="s">
        <v>57</v>
      </c>
      <c r="Q21" s="1" t="s">
        <v>39</v>
      </c>
      <c r="R21" s="11"/>
      <c r="S21" s="12"/>
    </row>
    <row r="22" spans="2:19" x14ac:dyDescent="0.2">
      <c r="B22" s="5">
        <v>2</v>
      </c>
      <c r="C22" s="1">
        <v>0.35233399999999998</v>
      </c>
      <c r="D22" s="1">
        <v>0.35144300000000001</v>
      </c>
      <c r="E22" s="1">
        <v>0.221135</v>
      </c>
      <c r="F22" s="1">
        <v>0.380407</v>
      </c>
      <c r="G22" s="1">
        <v>0.24625</v>
      </c>
      <c r="H22" s="1">
        <v>0.37261100000000003</v>
      </c>
      <c r="I22" s="1">
        <v>0.13877500000000001</v>
      </c>
      <c r="J22" s="1">
        <v>0.38289499999999999</v>
      </c>
      <c r="K22" s="1">
        <v>0.36979499999999998</v>
      </c>
      <c r="L22" s="1">
        <v>0.190139</v>
      </c>
      <c r="M22" s="1">
        <v>0.47606900000000002</v>
      </c>
      <c r="N22" s="1">
        <v>0.30830400000000002</v>
      </c>
      <c r="O22" s="1">
        <v>0.35724099999999998</v>
      </c>
      <c r="P22" s="21">
        <f>AVERAGE(C22:O22)</f>
        <v>0.31903061538461536</v>
      </c>
      <c r="Q22" s="1">
        <f>_xlfn.STDEV.S(C22:O22)</f>
        <v>9.3841680313652434E-2</v>
      </c>
      <c r="R22" s="11"/>
      <c r="S22" s="12"/>
    </row>
    <row r="23" spans="2:19" x14ac:dyDescent="0.2">
      <c r="B23" s="5">
        <v>4</v>
      </c>
      <c r="C23" s="1">
        <v>0.38167499999999999</v>
      </c>
      <c r="D23" s="1">
        <v>0.15795500000000001</v>
      </c>
      <c r="E23" s="1">
        <v>0.32895200000000002</v>
      </c>
      <c r="F23" s="1">
        <v>0.26404499999999997</v>
      </c>
      <c r="G23" s="1">
        <v>0.17952799999999999</v>
      </c>
      <c r="H23" s="1">
        <v>2.9145000000000001E-2</v>
      </c>
      <c r="I23" s="1">
        <v>0.43363200000000002</v>
      </c>
      <c r="J23" s="1">
        <v>0.38810499999999998</v>
      </c>
      <c r="K23" s="1">
        <v>0.36126900000000001</v>
      </c>
      <c r="L23" s="1">
        <v>3.0221000000000001E-2</v>
      </c>
      <c r="M23" s="1">
        <v>0.35111300000000001</v>
      </c>
      <c r="N23" s="1">
        <v>0.233816</v>
      </c>
      <c r="O23" s="1">
        <v>0.41228100000000001</v>
      </c>
      <c r="P23" s="21">
        <f t="shared" ref="P23:P27" si="4">AVERAGE(C23:O23)</f>
        <v>0.27321053846153848</v>
      </c>
      <c r="Q23" s="1">
        <f t="shared" ref="Q23:Q27" si="5">_xlfn.STDEV.S(C23:O23)</f>
        <v>0.13822662815741849</v>
      </c>
      <c r="R23" s="11"/>
      <c r="S23" s="12"/>
    </row>
    <row r="24" spans="2:19" x14ac:dyDescent="0.2">
      <c r="B24" s="5">
        <v>6</v>
      </c>
      <c r="C24" s="1">
        <v>0.52040799999999998</v>
      </c>
      <c r="D24" s="1">
        <v>3.2947999999999998E-2</v>
      </c>
      <c r="E24" s="1">
        <v>5.2553999999999997E-2</v>
      </c>
      <c r="F24" s="1">
        <v>5.0852000000000001E-2</v>
      </c>
      <c r="G24" s="1">
        <v>0.25709799999999999</v>
      </c>
      <c r="H24" s="1">
        <v>0.37096800000000002</v>
      </c>
      <c r="I24" s="1">
        <v>0.263654</v>
      </c>
      <c r="J24" s="1">
        <v>0.22881799999999999</v>
      </c>
      <c r="K24" s="1">
        <v>0.169596</v>
      </c>
      <c r="L24" s="1">
        <v>0.13894999999999999</v>
      </c>
      <c r="M24" s="1">
        <v>0.14715500000000001</v>
      </c>
      <c r="N24" s="1">
        <v>0.122956</v>
      </c>
      <c r="O24" s="1">
        <v>0</v>
      </c>
      <c r="P24" s="21">
        <f t="shared" si="4"/>
        <v>0.18122746153846153</v>
      </c>
      <c r="Q24" s="1">
        <f t="shared" si="5"/>
        <v>0.14740087757801593</v>
      </c>
      <c r="R24" s="11"/>
      <c r="S24" s="12"/>
    </row>
    <row r="25" spans="2:19" x14ac:dyDescent="0.2">
      <c r="B25" s="5">
        <v>8</v>
      </c>
      <c r="C25" s="1">
        <v>0</v>
      </c>
      <c r="D25" s="1">
        <v>4.2458999999999997E-2</v>
      </c>
      <c r="E25" s="1">
        <v>4.3740000000000001E-2</v>
      </c>
      <c r="F25" s="1">
        <v>6.1453000000000001E-2</v>
      </c>
      <c r="G25" s="1">
        <v>0.12382</v>
      </c>
      <c r="H25" s="1">
        <v>0.11347</v>
      </c>
      <c r="I25" s="1">
        <v>0.218726</v>
      </c>
      <c r="J25" s="1">
        <v>0.10706400000000001</v>
      </c>
      <c r="K25" s="1">
        <v>0.17073199999999999</v>
      </c>
      <c r="L25" s="1">
        <v>0</v>
      </c>
      <c r="M25" s="1">
        <v>0.16416500000000001</v>
      </c>
      <c r="N25" s="1">
        <v>0.117093</v>
      </c>
      <c r="O25" s="1">
        <v>0.14285700000000001</v>
      </c>
      <c r="P25" s="21">
        <f t="shared" si="4"/>
        <v>0.10042915384615385</v>
      </c>
      <c r="Q25" s="1">
        <f t="shared" si="5"/>
        <v>6.7146161381777369E-2</v>
      </c>
      <c r="R25" s="11"/>
      <c r="S25" s="12"/>
    </row>
    <row r="26" spans="2:19" x14ac:dyDescent="0.2">
      <c r="B26" s="5">
        <v>10</v>
      </c>
      <c r="C26" s="1">
        <v>0.217469</v>
      </c>
      <c r="D26" s="1">
        <v>0</v>
      </c>
      <c r="E26" s="1">
        <v>3.1050000000000001E-2</v>
      </c>
      <c r="F26" s="1">
        <v>0.180505</v>
      </c>
      <c r="G26" s="1">
        <v>0.13236800000000001</v>
      </c>
      <c r="H26" s="1">
        <v>6.5713999999999995E-2</v>
      </c>
      <c r="I26" s="1">
        <v>7.1211999999999998E-2</v>
      </c>
      <c r="J26" s="1">
        <v>0.16769600000000001</v>
      </c>
      <c r="K26" s="1">
        <v>0.14749999999999999</v>
      </c>
      <c r="L26" s="1">
        <v>2.3355999999999998E-2</v>
      </c>
      <c r="M26" s="1">
        <v>7.7348E-2</v>
      </c>
      <c r="N26" s="1">
        <v>4.6233000000000003E-2</v>
      </c>
      <c r="O26" s="1">
        <v>0.2049</v>
      </c>
      <c r="P26" s="21">
        <f t="shared" si="4"/>
        <v>0.105027</v>
      </c>
      <c r="Q26" s="1">
        <f t="shared" si="5"/>
        <v>7.3529407222552814E-2</v>
      </c>
      <c r="R26" s="11"/>
      <c r="S26" s="12"/>
    </row>
    <row r="27" spans="2:19" x14ac:dyDescent="0.2">
      <c r="B27" s="5">
        <v>12</v>
      </c>
      <c r="C27" s="1">
        <v>0.10177</v>
      </c>
      <c r="D27" s="1">
        <v>0</v>
      </c>
      <c r="E27" s="1">
        <v>0</v>
      </c>
      <c r="F27" s="1">
        <v>0.126966</v>
      </c>
      <c r="G27" s="1">
        <v>3.5760000000000002E-3</v>
      </c>
      <c r="H27" s="1">
        <v>1.7035999999999999E-2</v>
      </c>
      <c r="I27" s="1">
        <v>0.198795</v>
      </c>
      <c r="J27" s="1">
        <v>0.27855200000000002</v>
      </c>
      <c r="K27" s="1">
        <v>0.12969700000000001</v>
      </c>
      <c r="L27" s="1">
        <v>8.5210000000000008E-3</v>
      </c>
      <c r="M27" s="1">
        <v>7.4730000000000005E-2</v>
      </c>
      <c r="N27" s="1">
        <v>0</v>
      </c>
      <c r="O27" s="1">
        <v>4.1008999999999997E-2</v>
      </c>
      <c r="P27" s="21">
        <f t="shared" si="4"/>
        <v>7.5434769230769222E-2</v>
      </c>
      <c r="Q27" s="1">
        <f t="shared" si="5"/>
        <v>8.8541964049214023E-2</v>
      </c>
      <c r="R27" s="11"/>
      <c r="S27" s="12"/>
    </row>
    <row r="28" spans="2:19" x14ac:dyDescent="0.2">
      <c r="B28" s="13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2"/>
    </row>
    <row r="29" spans="2:19" x14ac:dyDescent="0.2">
      <c r="B29" s="13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2"/>
    </row>
    <row r="30" spans="2:19" x14ac:dyDescent="0.2">
      <c r="B30" s="44" t="s">
        <v>90</v>
      </c>
      <c r="C30" s="45"/>
      <c r="D30" s="45"/>
      <c r="E30" s="45"/>
      <c r="F30" s="45"/>
      <c r="G30" s="46"/>
      <c r="H30" s="11"/>
      <c r="I30" s="47" t="s">
        <v>95</v>
      </c>
      <c r="J30" s="45"/>
      <c r="K30" s="45"/>
      <c r="L30" s="45"/>
      <c r="M30" s="45"/>
      <c r="N30" s="45"/>
      <c r="O30" s="45"/>
      <c r="P30" s="45"/>
      <c r="Q30" s="46"/>
      <c r="R30" s="11"/>
      <c r="S30" s="12"/>
    </row>
    <row r="31" spans="2:19" x14ac:dyDescent="0.2">
      <c r="B31" s="6"/>
      <c r="C31" s="3"/>
      <c r="D31" s="3"/>
      <c r="E31" s="3"/>
      <c r="F31" s="3"/>
      <c r="G31" s="3"/>
      <c r="H31" s="11"/>
      <c r="I31" s="2"/>
      <c r="J31" s="3"/>
      <c r="K31" s="3"/>
      <c r="L31" s="3"/>
      <c r="M31" s="3"/>
      <c r="N31" s="3"/>
      <c r="O31" s="3"/>
      <c r="P31" s="3"/>
      <c r="Q31" s="3"/>
      <c r="R31" s="11"/>
      <c r="S31" s="12"/>
    </row>
    <row r="32" spans="2:19" x14ac:dyDescent="0.2">
      <c r="B32" s="6" t="s">
        <v>96</v>
      </c>
      <c r="C32" s="3" t="s">
        <v>97</v>
      </c>
      <c r="D32" s="3"/>
      <c r="E32" s="3"/>
      <c r="F32" s="3"/>
      <c r="G32" s="3"/>
      <c r="H32" s="11"/>
      <c r="I32" s="2" t="s">
        <v>23</v>
      </c>
      <c r="J32" s="3">
        <v>6</v>
      </c>
      <c r="K32" s="3"/>
      <c r="L32" s="3"/>
      <c r="M32" s="3"/>
      <c r="N32" s="3"/>
      <c r="O32" s="3"/>
      <c r="P32" s="3"/>
      <c r="Q32" s="3"/>
      <c r="R32" s="11"/>
      <c r="S32" s="12"/>
    </row>
    <row r="33" spans="2:19" x14ac:dyDescent="0.2">
      <c r="B33" s="6" t="s">
        <v>5</v>
      </c>
      <c r="C33" s="3">
        <v>0.05</v>
      </c>
      <c r="D33" s="3"/>
      <c r="E33" s="3"/>
      <c r="F33" s="3"/>
      <c r="G33" s="3"/>
      <c r="H33" s="11"/>
      <c r="I33" s="2" t="s">
        <v>24</v>
      </c>
      <c r="J33" s="3">
        <v>3</v>
      </c>
      <c r="K33" s="3"/>
      <c r="L33" s="3"/>
      <c r="M33" s="3"/>
      <c r="N33" s="3"/>
      <c r="O33" s="3"/>
      <c r="P33" s="3"/>
      <c r="Q33" s="3"/>
      <c r="R33" s="11"/>
      <c r="S33" s="12"/>
    </row>
    <row r="34" spans="2:19" x14ac:dyDescent="0.2">
      <c r="B34" s="6"/>
      <c r="C34" s="3"/>
      <c r="D34" s="3"/>
      <c r="E34" s="3"/>
      <c r="F34" s="3"/>
      <c r="G34" s="3"/>
      <c r="H34" s="11"/>
      <c r="I34" s="2" t="s">
        <v>5</v>
      </c>
      <c r="J34" s="3">
        <v>0.05</v>
      </c>
      <c r="K34" s="3"/>
      <c r="L34" s="3"/>
      <c r="M34" s="3"/>
      <c r="N34" s="3"/>
      <c r="O34" s="3"/>
      <c r="P34" s="3"/>
      <c r="Q34" s="3"/>
      <c r="R34" s="11"/>
      <c r="S34" s="12"/>
    </row>
    <row r="35" spans="2:19" x14ac:dyDescent="0.2">
      <c r="B35" s="6" t="s">
        <v>6</v>
      </c>
      <c r="C35" s="3" t="s">
        <v>7</v>
      </c>
      <c r="D35" s="3" t="s">
        <v>8</v>
      </c>
      <c r="E35" s="3" t="s">
        <v>9</v>
      </c>
      <c r="F35" s="3" t="s">
        <v>10</v>
      </c>
      <c r="G35" s="3"/>
      <c r="H35" s="11"/>
      <c r="I35" s="2"/>
      <c r="J35" s="3"/>
      <c r="K35" s="3"/>
      <c r="L35" s="3"/>
      <c r="M35" s="3"/>
      <c r="N35" s="3"/>
      <c r="O35" s="3"/>
      <c r="P35" s="3"/>
      <c r="Q35" s="3"/>
      <c r="R35" s="11"/>
      <c r="S35" s="12"/>
    </row>
    <row r="36" spans="2:19" x14ac:dyDescent="0.2">
      <c r="B36" s="6" t="s">
        <v>98</v>
      </c>
      <c r="C36" s="3">
        <v>7.43</v>
      </c>
      <c r="D36" s="3">
        <v>5.7999999999999996E-3</v>
      </c>
      <c r="E36" s="3" t="s">
        <v>56</v>
      </c>
      <c r="F36" s="3" t="s">
        <v>4</v>
      </c>
      <c r="G36" s="3"/>
      <c r="H36" s="11"/>
      <c r="I36" s="2" t="s">
        <v>25</v>
      </c>
      <c r="J36" s="3" t="s">
        <v>101</v>
      </c>
      <c r="K36" s="3" t="s">
        <v>26</v>
      </c>
      <c r="L36" s="3" t="s">
        <v>27</v>
      </c>
      <c r="M36" s="3" t="s">
        <v>28</v>
      </c>
      <c r="N36" s="3" t="s">
        <v>29</v>
      </c>
      <c r="O36" s="3"/>
      <c r="P36" s="3"/>
      <c r="Q36" s="3"/>
      <c r="R36" s="11"/>
      <c r="S36" s="12"/>
    </row>
    <row r="37" spans="2:19" x14ac:dyDescent="0.2">
      <c r="B37" s="6" t="s">
        <v>200</v>
      </c>
      <c r="C37" s="3">
        <v>36.65</v>
      </c>
      <c r="D37" s="3" t="s">
        <v>12</v>
      </c>
      <c r="E37" s="3" t="s">
        <v>13</v>
      </c>
      <c r="F37" s="3" t="s">
        <v>4</v>
      </c>
      <c r="G37" s="3"/>
      <c r="H37" s="11"/>
      <c r="I37" s="2"/>
      <c r="J37" s="3"/>
      <c r="K37" s="3"/>
      <c r="L37" s="3"/>
      <c r="M37" s="3"/>
      <c r="N37" s="3"/>
      <c r="O37" s="3"/>
      <c r="P37" s="3"/>
      <c r="Q37" s="3"/>
      <c r="R37" s="11"/>
      <c r="S37" s="12"/>
    </row>
    <row r="38" spans="2:19" x14ac:dyDescent="0.2">
      <c r="B38" s="6" t="s">
        <v>88</v>
      </c>
      <c r="C38" s="3">
        <v>0.24709999999999999</v>
      </c>
      <c r="D38" s="3">
        <v>0.65039999999999998</v>
      </c>
      <c r="E38" s="3" t="s">
        <v>14</v>
      </c>
      <c r="F38" s="3" t="s">
        <v>15</v>
      </c>
      <c r="G38" s="3"/>
      <c r="H38" s="11"/>
      <c r="I38" s="2" t="s">
        <v>30</v>
      </c>
      <c r="J38" s="3"/>
      <c r="K38" s="3"/>
      <c r="L38" s="3"/>
      <c r="M38" s="3"/>
      <c r="N38" s="3"/>
      <c r="O38" s="3"/>
      <c r="P38" s="3"/>
      <c r="Q38" s="3"/>
      <c r="R38" s="11"/>
      <c r="S38" s="12"/>
    </row>
    <row r="39" spans="2:19" x14ac:dyDescent="0.2">
      <c r="B39" s="6"/>
      <c r="C39" s="3"/>
      <c r="D39" s="3"/>
      <c r="E39" s="3"/>
      <c r="F39" s="3"/>
      <c r="G39" s="3"/>
      <c r="H39" s="11"/>
      <c r="I39" s="2" t="s">
        <v>138</v>
      </c>
      <c r="J39" s="3">
        <v>-0.10730000000000001</v>
      </c>
      <c r="K39" s="3" t="s">
        <v>139</v>
      </c>
      <c r="L39" s="3" t="s">
        <v>15</v>
      </c>
      <c r="M39" s="3" t="s">
        <v>14</v>
      </c>
      <c r="N39" s="3">
        <v>9.5600000000000004E-2</v>
      </c>
      <c r="O39" s="3"/>
      <c r="P39" s="3"/>
      <c r="Q39" s="3"/>
      <c r="R39" s="11"/>
      <c r="S39" s="12"/>
    </row>
    <row r="40" spans="2:19" x14ac:dyDescent="0.2">
      <c r="B40" s="6" t="s">
        <v>16</v>
      </c>
      <c r="C40" s="3" t="s">
        <v>99</v>
      </c>
      <c r="D40" s="3" t="s">
        <v>17</v>
      </c>
      <c r="E40" s="3" t="s">
        <v>18</v>
      </c>
      <c r="F40" s="3" t="s">
        <v>19</v>
      </c>
      <c r="G40" s="3" t="s">
        <v>8</v>
      </c>
      <c r="H40" s="11"/>
      <c r="I40" s="2" t="s">
        <v>140</v>
      </c>
      <c r="J40" s="3">
        <v>-0.1663</v>
      </c>
      <c r="K40" s="3" t="s">
        <v>141</v>
      </c>
      <c r="L40" s="3" t="s">
        <v>4</v>
      </c>
      <c r="M40" s="3" t="s">
        <v>11</v>
      </c>
      <c r="N40" s="3">
        <v>1E-4</v>
      </c>
      <c r="O40" s="3"/>
      <c r="P40" s="3"/>
      <c r="Q40" s="3"/>
      <c r="R40" s="11"/>
      <c r="S40" s="12"/>
    </row>
    <row r="41" spans="2:19" x14ac:dyDescent="0.2">
      <c r="B41" s="6" t="s">
        <v>98</v>
      </c>
      <c r="C41" s="3">
        <v>0.26829999999999998</v>
      </c>
      <c r="D41" s="3">
        <v>10</v>
      </c>
      <c r="E41" s="3">
        <v>2.683E-2</v>
      </c>
      <c r="F41" s="3" t="s">
        <v>133</v>
      </c>
      <c r="G41" s="3" t="s">
        <v>134</v>
      </c>
      <c r="H41" s="11"/>
      <c r="I41" s="2" t="s">
        <v>142</v>
      </c>
      <c r="J41" s="3">
        <v>-5.8959999999999999E-2</v>
      </c>
      <c r="K41" s="3" t="s">
        <v>143</v>
      </c>
      <c r="L41" s="3" t="s">
        <v>15</v>
      </c>
      <c r="M41" s="3" t="s">
        <v>14</v>
      </c>
      <c r="N41" s="3">
        <v>0.72519999999999996</v>
      </c>
      <c r="O41" s="3"/>
      <c r="P41" s="3"/>
      <c r="Q41" s="3"/>
      <c r="R41" s="11"/>
      <c r="S41" s="12"/>
    </row>
    <row r="42" spans="2:19" x14ac:dyDescent="0.2">
      <c r="B42" s="6" t="s">
        <v>200</v>
      </c>
      <c r="C42" s="3">
        <v>1.3240000000000001</v>
      </c>
      <c r="D42" s="3">
        <v>5</v>
      </c>
      <c r="E42" s="3">
        <v>0.26469999999999999</v>
      </c>
      <c r="F42" s="3" t="s">
        <v>135</v>
      </c>
      <c r="G42" s="3" t="s">
        <v>20</v>
      </c>
      <c r="H42" s="11"/>
      <c r="I42" s="2"/>
      <c r="J42" s="3"/>
      <c r="K42" s="3"/>
      <c r="L42" s="3"/>
      <c r="M42" s="3"/>
      <c r="N42" s="3"/>
      <c r="O42" s="3"/>
      <c r="P42" s="3"/>
      <c r="Q42" s="3"/>
      <c r="R42" s="11"/>
      <c r="S42" s="12"/>
    </row>
    <row r="43" spans="2:19" x14ac:dyDescent="0.2">
      <c r="B43" s="6" t="s">
        <v>88</v>
      </c>
      <c r="C43" s="3">
        <v>8.9219999999999994E-3</v>
      </c>
      <c r="D43" s="3">
        <v>2</v>
      </c>
      <c r="E43" s="3">
        <v>4.4609999999999997E-3</v>
      </c>
      <c r="F43" s="3" t="s">
        <v>136</v>
      </c>
      <c r="G43" s="3" t="s">
        <v>137</v>
      </c>
      <c r="H43" s="11"/>
      <c r="I43" s="2" t="s">
        <v>33</v>
      </c>
      <c r="J43" s="3"/>
      <c r="K43" s="3"/>
      <c r="L43" s="3"/>
      <c r="M43" s="3"/>
      <c r="N43" s="3"/>
      <c r="O43" s="3"/>
      <c r="P43" s="3"/>
      <c r="Q43" s="3"/>
      <c r="R43" s="11"/>
      <c r="S43" s="12"/>
    </row>
    <row r="44" spans="2:19" x14ac:dyDescent="0.2">
      <c r="B44" s="6" t="s">
        <v>21</v>
      </c>
      <c r="C44" s="3">
        <v>1.9139999999999999</v>
      </c>
      <c r="D44" s="3">
        <v>185</v>
      </c>
      <c r="E44" s="3">
        <v>1.035E-2</v>
      </c>
      <c r="F44" s="3"/>
      <c r="G44" s="3"/>
      <c r="H44" s="11"/>
      <c r="I44" s="2" t="s">
        <v>138</v>
      </c>
      <c r="J44" s="3">
        <v>3.5009999999999999E-2</v>
      </c>
      <c r="K44" s="3" t="s">
        <v>144</v>
      </c>
      <c r="L44" s="3" t="s">
        <v>15</v>
      </c>
      <c r="M44" s="3" t="s">
        <v>14</v>
      </c>
      <c r="N44" s="3" t="s">
        <v>32</v>
      </c>
      <c r="O44" s="3"/>
      <c r="P44" s="3"/>
      <c r="Q44" s="3"/>
      <c r="R44" s="11"/>
      <c r="S44" s="12"/>
    </row>
    <row r="45" spans="2:19" x14ac:dyDescent="0.2">
      <c r="B45" s="6"/>
      <c r="C45" s="3"/>
      <c r="D45" s="3"/>
      <c r="E45" s="3"/>
      <c r="F45" s="3"/>
      <c r="G45" s="3"/>
      <c r="H45" s="11"/>
      <c r="I45" s="2" t="s">
        <v>140</v>
      </c>
      <c r="J45" s="3">
        <v>2.5669999999999998E-2</v>
      </c>
      <c r="K45" s="3" t="s">
        <v>145</v>
      </c>
      <c r="L45" s="3" t="s">
        <v>15</v>
      </c>
      <c r="M45" s="3" t="s">
        <v>14</v>
      </c>
      <c r="N45" s="3" t="s">
        <v>32</v>
      </c>
      <c r="O45" s="3"/>
      <c r="P45" s="3"/>
      <c r="Q45" s="3"/>
      <c r="R45" s="11"/>
      <c r="S45" s="12"/>
    </row>
    <row r="46" spans="2:19" x14ac:dyDescent="0.2">
      <c r="B46" s="6" t="s">
        <v>22</v>
      </c>
      <c r="C46" s="3"/>
      <c r="D46" s="3"/>
      <c r="E46" s="3"/>
      <c r="F46" s="3"/>
      <c r="G46" s="3"/>
      <c r="H46" s="11"/>
      <c r="I46" s="2" t="s">
        <v>142</v>
      </c>
      <c r="J46" s="3">
        <v>-9.3390000000000001E-3</v>
      </c>
      <c r="K46" s="3" t="s">
        <v>146</v>
      </c>
      <c r="L46" s="3" t="s">
        <v>15</v>
      </c>
      <c r="M46" s="3" t="s">
        <v>14</v>
      </c>
      <c r="N46" s="3" t="s">
        <v>32</v>
      </c>
      <c r="O46" s="3"/>
      <c r="P46" s="3"/>
      <c r="Q46" s="3"/>
      <c r="R46" s="11"/>
      <c r="S46" s="12"/>
    </row>
    <row r="47" spans="2:19" x14ac:dyDescent="0.2">
      <c r="B47" s="6" t="s">
        <v>89</v>
      </c>
      <c r="C47" s="3">
        <v>3</v>
      </c>
      <c r="D47" s="3"/>
      <c r="E47" s="3"/>
      <c r="F47" s="3"/>
      <c r="G47" s="3"/>
      <c r="H47" s="11"/>
      <c r="I47" s="2"/>
      <c r="J47" s="3"/>
      <c r="K47" s="3"/>
      <c r="L47" s="3"/>
      <c r="M47" s="3"/>
      <c r="N47" s="3"/>
      <c r="O47" s="3"/>
      <c r="P47" s="3"/>
      <c r="Q47" s="3"/>
      <c r="R47" s="11"/>
      <c r="S47" s="12"/>
    </row>
    <row r="48" spans="2:19" x14ac:dyDescent="0.2">
      <c r="B48" s="6" t="s">
        <v>201</v>
      </c>
      <c r="C48" s="3">
        <v>6</v>
      </c>
      <c r="D48" s="3"/>
      <c r="E48" s="3"/>
      <c r="F48" s="3"/>
      <c r="G48" s="3"/>
      <c r="H48" s="11"/>
      <c r="I48" s="2" t="s">
        <v>112</v>
      </c>
      <c r="J48" s="3"/>
      <c r="K48" s="3"/>
      <c r="L48" s="3"/>
      <c r="M48" s="3"/>
      <c r="N48" s="3"/>
      <c r="O48" s="3"/>
      <c r="P48" s="3"/>
      <c r="Q48" s="3"/>
      <c r="R48" s="11"/>
      <c r="S48" s="12"/>
    </row>
    <row r="49" spans="2:19" x14ac:dyDescent="0.2">
      <c r="B49" s="6" t="s">
        <v>100</v>
      </c>
      <c r="C49" s="3">
        <v>203</v>
      </c>
      <c r="D49" s="3"/>
      <c r="E49" s="3"/>
      <c r="F49" s="3"/>
      <c r="G49" s="3"/>
      <c r="H49" s="11"/>
      <c r="I49" s="2" t="s">
        <v>138</v>
      </c>
      <c r="J49" s="3">
        <v>7.7910000000000002E-3</v>
      </c>
      <c r="K49" s="3" t="s">
        <v>147</v>
      </c>
      <c r="L49" s="3" t="s">
        <v>15</v>
      </c>
      <c r="M49" s="3" t="s">
        <v>14</v>
      </c>
      <c r="N49" s="3" t="s">
        <v>32</v>
      </c>
      <c r="O49" s="3"/>
      <c r="P49" s="3"/>
      <c r="Q49" s="3"/>
      <c r="R49" s="11"/>
      <c r="S49" s="12"/>
    </row>
    <row r="50" spans="2:19" x14ac:dyDescent="0.2">
      <c r="B50" s="13"/>
      <c r="C50" s="11"/>
      <c r="D50" s="11"/>
      <c r="E50" s="11"/>
      <c r="F50" s="11"/>
      <c r="G50" s="11"/>
      <c r="H50" s="11"/>
      <c r="I50" s="2" t="s">
        <v>140</v>
      </c>
      <c r="J50" s="3">
        <v>6.3200000000000006E-2</v>
      </c>
      <c r="K50" s="3" t="s">
        <v>148</v>
      </c>
      <c r="L50" s="3" t="s">
        <v>15</v>
      </c>
      <c r="M50" s="3" t="s">
        <v>14</v>
      </c>
      <c r="N50" s="3">
        <v>0.32529999999999998</v>
      </c>
      <c r="O50" s="3"/>
      <c r="P50" s="3"/>
      <c r="Q50" s="3"/>
      <c r="R50" s="11"/>
      <c r="S50" s="12"/>
    </row>
    <row r="51" spans="2:19" x14ac:dyDescent="0.2">
      <c r="B51" s="13"/>
      <c r="C51" s="11"/>
      <c r="D51" s="11"/>
      <c r="E51" s="11"/>
      <c r="F51" s="11"/>
      <c r="G51" s="11"/>
      <c r="H51" s="11"/>
      <c r="I51" s="2" t="s">
        <v>142</v>
      </c>
      <c r="J51" s="3">
        <v>5.5410000000000001E-2</v>
      </c>
      <c r="K51" s="3" t="s">
        <v>149</v>
      </c>
      <c r="L51" s="3" t="s">
        <v>15</v>
      </c>
      <c r="M51" s="3" t="s">
        <v>14</v>
      </c>
      <c r="N51" s="3">
        <v>0.74029999999999996</v>
      </c>
      <c r="O51" s="3"/>
      <c r="P51" s="3"/>
      <c r="Q51" s="3"/>
      <c r="R51" s="11"/>
      <c r="S51" s="12"/>
    </row>
    <row r="52" spans="2:19" x14ac:dyDescent="0.2">
      <c r="B52" s="13"/>
      <c r="C52" s="11"/>
      <c r="D52" s="11"/>
      <c r="E52" s="11"/>
      <c r="F52" s="11"/>
      <c r="G52" s="11"/>
      <c r="H52" s="11"/>
      <c r="I52" s="2"/>
      <c r="J52" s="3"/>
      <c r="K52" s="3"/>
      <c r="L52" s="3"/>
      <c r="M52" s="3"/>
      <c r="N52" s="3"/>
      <c r="O52" s="3"/>
      <c r="P52" s="3"/>
      <c r="Q52" s="3"/>
      <c r="R52" s="11"/>
      <c r="S52" s="12"/>
    </row>
    <row r="53" spans="2:19" x14ac:dyDescent="0.2">
      <c r="B53" s="13"/>
      <c r="C53" s="11"/>
      <c r="D53" s="11"/>
      <c r="E53" s="11"/>
      <c r="F53" s="11"/>
      <c r="G53" s="11"/>
      <c r="H53" s="11"/>
      <c r="I53" s="2" t="s">
        <v>113</v>
      </c>
      <c r="J53" s="3"/>
      <c r="K53" s="3"/>
      <c r="L53" s="3"/>
      <c r="M53" s="3"/>
      <c r="N53" s="3"/>
      <c r="O53" s="3"/>
      <c r="P53" s="3"/>
      <c r="Q53" s="3"/>
      <c r="R53" s="11"/>
      <c r="S53" s="12"/>
    </row>
    <row r="54" spans="2:19" x14ac:dyDescent="0.2">
      <c r="B54" s="13"/>
      <c r="C54" s="11"/>
      <c r="D54" s="11"/>
      <c r="E54" s="11"/>
      <c r="F54" s="11"/>
      <c r="G54" s="11"/>
      <c r="H54" s="11"/>
      <c r="I54" s="2" t="s">
        <v>138</v>
      </c>
      <c r="J54" s="3">
        <v>1.8689999999999998E-2</v>
      </c>
      <c r="K54" s="3" t="s">
        <v>150</v>
      </c>
      <c r="L54" s="3" t="s">
        <v>15</v>
      </c>
      <c r="M54" s="3" t="s">
        <v>14</v>
      </c>
      <c r="N54" s="3" t="s">
        <v>32</v>
      </c>
      <c r="O54" s="3"/>
      <c r="P54" s="3"/>
      <c r="Q54" s="3"/>
      <c r="R54" s="11"/>
      <c r="S54" s="12"/>
    </row>
    <row r="55" spans="2:19" x14ac:dyDescent="0.2">
      <c r="B55" s="13"/>
      <c r="C55" s="11"/>
      <c r="D55" s="11"/>
      <c r="E55" s="11"/>
      <c r="F55" s="11"/>
      <c r="G55" s="11"/>
      <c r="H55" s="11"/>
      <c r="I55" s="2" t="s">
        <v>140</v>
      </c>
      <c r="J55" s="3">
        <v>4.5289999999999997E-2</v>
      </c>
      <c r="K55" s="3" t="s">
        <v>151</v>
      </c>
      <c r="L55" s="3" t="s">
        <v>15</v>
      </c>
      <c r="M55" s="3" t="s">
        <v>14</v>
      </c>
      <c r="N55" s="3">
        <v>0.74760000000000004</v>
      </c>
      <c r="O55" s="3"/>
      <c r="P55" s="3"/>
      <c r="Q55" s="3"/>
      <c r="R55" s="11"/>
      <c r="S55" s="12"/>
    </row>
    <row r="56" spans="2:19" x14ac:dyDescent="0.2">
      <c r="B56" s="13"/>
      <c r="C56" s="11"/>
      <c r="D56" s="11"/>
      <c r="E56" s="11"/>
      <c r="F56" s="11"/>
      <c r="G56" s="11"/>
      <c r="H56" s="11"/>
      <c r="I56" s="2" t="s">
        <v>142</v>
      </c>
      <c r="J56" s="3">
        <v>2.6599999999999999E-2</v>
      </c>
      <c r="K56" s="3" t="s">
        <v>152</v>
      </c>
      <c r="L56" s="3" t="s">
        <v>15</v>
      </c>
      <c r="M56" s="3" t="s">
        <v>14</v>
      </c>
      <c r="N56" s="3" t="s">
        <v>32</v>
      </c>
      <c r="O56" s="3"/>
      <c r="P56" s="3"/>
      <c r="Q56" s="3"/>
      <c r="R56" s="11"/>
      <c r="S56" s="12"/>
    </row>
    <row r="57" spans="2:19" x14ac:dyDescent="0.2">
      <c r="B57" s="13"/>
      <c r="C57" s="11"/>
      <c r="D57" s="11"/>
      <c r="E57" s="11"/>
      <c r="F57" s="11"/>
      <c r="G57" s="11"/>
      <c r="H57" s="11"/>
      <c r="I57" s="2"/>
      <c r="J57" s="3"/>
      <c r="K57" s="3"/>
      <c r="L57" s="3"/>
      <c r="M57" s="3"/>
      <c r="N57" s="3"/>
      <c r="O57" s="3"/>
      <c r="P57" s="3"/>
      <c r="Q57" s="3"/>
      <c r="R57" s="11"/>
      <c r="S57" s="12"/>
    </row>
    <row r="58" spans="2:19" x14ac:dyDescent="0.2">
      <c r="B58" s="13"/>
      <c r="C58" s="11"/>
      <c r="D58" s="11"/>
      <c r="E58" s="11"/>
      <c r="F58" s="11"/>
      <c r="G58" s="11"/>
      <c r="H58" s="11"/>
      <c r="I58" s="2" t="s">
        <v>114</v>
      </c>
      <c r="J58" s="3"/>
      <c r="K58" s="3"/>
      <c r="L58" s="3"/>
      <c r="M58" s="3"/>
      <c r="N58" s="3"/>
      <c r="O58" s="3"/>
      <c r="P58" s="3"/>
      <c r="Q58" s="3"/>
      <c r="R58" s="11"/>
      <c r="S58" s="12"/>
    </row>
    <row r="59" spans="2:19" x14ac:dyDescent="0.2">
      <c r="B59" s="13"/>
      <c r="C59" s="11"/>
      <c r="D59" s="11"/>
      <c r="E59" s="11"/>
      <c r="F59" s="11"/>
      <c r="G59" s="11"/>
      <c r="H59" s="11"/>
      <c r="I59" s="2" t="s">
        <v>138</v>
      </c>
      <c r="J59" s="3">
        <v>5.8049999999999997E-2</v>
      </c>
      <c r="K59" s="3" t="s">
        <v>153</v>
      </c>
      <c r="L59" s="3" t="s">
        <v>15</v>
      </c>
      <c r="M59" s="3" t="s">
        <v>14</v>
      </c>
      <c r="N59" s="3">
        <v>0.65769999999999995</v>
      </c>
      <c r="O59" s="3"/>
      <c r="P59" s="3"/>
      <c r="Q59" s="3"/>
      <c r="R59" s="11"/>
      <c r="S59" s="12"/>
    </row>
    <row r="60" spans="2:19" x14ac:dyDescent="0.2">
      <c r="B60" s="13"/>
      <c r="C60" s="11"/>
      <c r="D60" s="11"/>
      <c r="E60" s="11"/>
      <c r="F60" s="11"/>
      <c r="G60" s="11"/>
      <c r="H60" s="11"/>
      <c r="I60" s="2" t="s">
        <v>140</v>
      </c>
      <c r="J60" s="3">
        <v>-8.0750000000000006E-3</v>
      </c>
      <c r="K60" s="3" t="s">
        <v>154</v>
      </c>
      <c r="L60" s="3" t="s">
        <v>15</v>
      </c>
      <c r="M60" s="3" t="s">
        <v>14</v>
      </c>
      <c r="N60" s="3" t="s">
        <v>32</v>
      </c>
      <c r="O60" s="3"/>
      <c r="P60" s="3"/>
      <c r="Q60" s="3"/>
      <c r="R60" s="11"/>
      <c r="S60" s="12"/>
    </row>
    <row r="61" spans="2:19" x14ac:dyDescent="0.2">
      <c r="B61" s="13"/>
      <c r="C61" s="11"/>
      <c r="D61" s="11"/>
      <c r="E61" s="11"/>
      <c r="F61" s="11"/>
      <c r="G61" s="11"/>
      <c r="H61" s="11"/>
      <c r="I61" s="2" t="s">
        <v>142</v>
      </c>
      <c r="J61" s="3">
        <v>-6.6119999999999998E-2</v>
      </c>
      <c r="K61" s="3" t="s">
        <v>155</v>
      </c>
      <c r="L61" s="3" t="s">
        <v>15</v>
      </c>
      <c r="M61" s="3" t="s">
        <v>14</v>
      </c>
      <c r="N61" s="3">
        <v>0.50170000000000003</v>
      </c>
      <c r="O61" s="3"/>
      <c r="P61" s="3"/>
      <c r="Q61" s="3"/>
      <c r="R61" s="11"/>
      <c r="S61" s="12"/>
    </row>
    <row r="62" spans="2:19" x14ac:dyDescent="0.2">
      <c r="B62" s="13"/>
      <c r="C62" s="11"/>
      <c r="D62" s="11"/>
      <c r="E62" s="11"/>
      <c r="F62" s="11"/>
      <c r="G62" s="11"/>
      <c r="H62" s="11"/>
      <c r="I62" s="2"/>
      <c r="J62" s="3"/>
      <c r="K62" s="3"/>
      <c r="L62" s="3"/>
      <c r="M62" s="3"/>
      <c r="N62" s="3"/>
      <c r="O62" s="3"/>
      <c r="P62" s="3"/>
      <c r="Q62" s="3"/>
      <c r="R62" s="11"/>
      <c r="S62" s="12"/>
    </row>
    <row r="63" spans="2:19" x14ac:dyDescent="0.2">
      <c r="B63" s="13"/>
      <c r="C63" s="11"/>
      <c r="D63" s="11"/>
      <c r="E63" s="11"/>
      <c r="F63" s="11"/>
      <c r="G63" s="11"/>
      <c r="H63" s="11"/>
      <c r="I63" s="2" t="s">
        <v>115</v>
      </c>
      <c r="J63" s="3"/>
      <c r="K63" s="3"/>
      <c r="L63" s="3"/>
      <c r="M63" s="3"/>
      <c r="N63" s="3"/>
      <c r="O63" s="3"/>
      <c r="P63" s="3"/>
      <c r="Q63" s="3"/>
      <c r="R63" s="11"/>
      <c r="S63" s="12"/>
    </row>
    <row r="64" spans="2:19" x14ac:dyDescent="0.2">
      <c r="B64" s="13"/>
      <c r="C64" s="11"/>
      <c r="D64" s="11"/>
      <c r="E64" s="11"/>
      <c r="F64" s="11"/>
      <c r="G64" s="11"/>
      <c r="H64" s="11"/>
      <c r="I64" s="2" t="s">
        <v>138</v>
      </c>
      <c r="J64" s="3">
        <v>-2.9409999999999999E-2</v>
      </c>
      <c r="K64" s="3" t="s">
        <v>156</v>
      </c>
      <c r="L64" s="3" t="s">
        <v>15</v>
      </c>
      <c r="M64" s="3" t="s">
        <v>14</v>
      </c>
      <c r="N64" s="3" t="s">
        <v>32</v>
      </c>
      <c r="O64" s="3"/>
      <c r="P64" s="3"/>
      <c r="Q64" s="3"/>
      <c r="R64" s="11"/>
      <c r="S64" s="12"/>
    </row>
    <row r="65" spans="2:19" x14ac:dyDescent="0.2">
      <c r="B65" s="13"/>
      <c r="C65" s="11"/>
      <c r="D65" s="11"/>
      <c r="E65" s="11"/>
      <c r="F65" s="11"/>
      <c r="G65" s="11"/>
      <c r="H65" s="11"/>
      <c r="I65" s="2" t="s">
        <v>140</v>
      </c>
      <c r="J65" s="3">
        <v>-4.6179999999999999E-2</v>
      </c>
      <c r="K65" s="3" t="s">
        <v>157</v>
      </c>
      <c r="L65" s="3" t="s">
        <v>15</v>
      </c>
      <c r="M65" s="3" t="s">
        <v>14</v>
      </c>
      <c r="N65" s="3">
        <v>0.72009999999999996</v>
      </c>
      <c r="O65" s="3"/>
      <c r="P65" s="3"/>
      <c r="Q65" s="3"/>
      <c r="R65" s="11"/>
      <c r="S65" s="12"/>
    </row>
    <row r="66" spans="2:19" x14ac:dyDescent="0.2">
      <c r="B66" s="13"/>
      <c r="C66" s="11"/>
      <c r="D66" s="11"/>
      <c r="E66" s="11"/>
      <c r="F66" s="11"/>
      <c r="G66" s="11"/>
      <c r="H66" s="11"/>
      <c r="I66" s="2" t="s">
        <v>142</v>
      </c>
      <c r="J66" s="3">
        <v>-1.677E-2</v>
      </c>
      <c r="K66" s="3" t="s">
        <v>158</v>
      </c>
      <c r="L66" s="3" t="s">
        <v>15</v>
      </c>
      <c r="M66" s="3" t="s">
        <v>14</v>
      </c>
      <c r="N66" s="3" t="s">
        <v>32</v>
      </c>
      <c r="O66" s="3"/>
      <c r="P66" s="3"/>
      <c r="Q66" s="3"/>
      <c r="R66" s="11"/>
      <c r="S66" s="12"/>
    </row>
    <row r="67" spans="2:19" x14ac:dyDescent="0.2">
      <c r="B67" s="13"/>
      <c r="C67" s="11"/>
      <c r="D67" s="11"/>
      <c r="E67" s="11"/>
      <c r="F67" s="11"/>
      <c r="G67" s="11"/>
      <c r="H67" s="11"/>
      <c r="I67" s="2"/>
      <c r="J67" s="3"/>
      <c r="K67" s="3"/>
      <c r="L67" s="3"/>
      <c r="M67" s="3"/>
      <c r="N67" s="3"/>
      <c r="O67" s="3"/>
      <c r="P67" s="3"/>
      <c r="Q67" s="3"/>
      <c r="R67" s="11"/>
      <c r="S67" s="12"/>
    </row>
    <row r="68" spans="2:19" x14ac:dyDescent="0.2">
      <c r="B68" s="13"/>
      <c r="C68" s="11"/>
      <c r="D68" s="11"/>
      <c r="E68" s="11"/>
      <c r="F68" s="11"/>
      <c r="G68" s="11"/>
      <c r="H68" s="11"/>
      <c r="I68" s="2"/>
      <c r="J68" s="3"/>
      <c r="K68" s="3"/>
      <c r="L68" s="3"/>
      <c r="M68" s="3"/>
      <c r="N68" s="3"/>
      <c r="O68" s="3"/>
      <c r="P68" s="3"/>
      <c r="Q68" s="3"/>
      <c r="R68" s="11"/>
      <c r="S68" s="12"/>
    </row>
    <row r="69" spans="2:19" x14ac:dyDescent="0.2">
      <c r="B69" s="13"/>
      <c r="C69" s="11"/>
      <c r="D69" s="11"/>
      <c r="E69" s="11"/>
      <c r="F69" s="11"/>
      <c r="G69" s="11"/>
      <c r="H69" s="11"/>
      <c r="I69" s="2" t="s">
        <v>34</v>
      </c>
      <c r="J69" s="3" t="s">
        <v>102</v>
      </c>
      <c r="K69" s="3" t="s">
        <v>103</v>
      </c>
      <c r="L69" s="3" t="s">
        <v>101</v>
      </c>
      <c r="M69" s="3" t="s">
        <v>35</v>
      </c>
      <c r="N69" s="3" t="s">
        <v>36</v>
      </c>
      <c r="O69" s="3" t="s">
        <v>37</v>
      </c>
      <c r="P69" s="3" t="s">
        <v>38</v>
      </c>
      <c r="Q69" s="3" t="s">
        <v>17</v>
      </c>
      <c r="R69" s="11"/>
      <c r="S69" s="12"/>
    </row>
    <row r="70" spans="2:19" x14ac:dyDescent="0.2">
      <c r="B70" s="13"/>
      <c r="C70" s="11"/>
      <c r="D70" s="11"/>
      <c r="E70" s="11"/>
      <c r="F70" s="11"/>
      <c r="G70" s="11"/>
      <c r="H70" s="11"/>
      <c r="I70" s="2"/>
      <c r="J70" s="3"/>
      <c r="K70" s="3"/>
      <c r="L70" s="3"/>
      <c r="M70" s="3"/>
      <c r="N70" s="3"/>
      <c r="O70" s="3"/>
      <c r="P70" s="3"/>
      <c r="Q70" s="3"/>
      <c r="R70" s="11"/>
      <c r="S70" s="12"/>
    </row>
    <row r="71" spans="2:19" x14ac:dyDescent="0.2">
      <c r="B71" s="13"/>
      <c r="C71" s="11"/>
      <c r="D71" s="11"/>
      <c r="E71" s="11"/>
      <c r="F71" s="11"/>
      <c r="G71" s="11"/>
      <c r="H71" s="11"/>
      <c r="I71" s="2" t="s">
        <v>30</v>
      </c>
      <c r="J71" s="3"/>
      <c r="K71" s="3"/>
      <c r="L71" s="3"/>
      <c r="M71" s="3"/>
      <c r="N71" s="3"/>
      <c r="O71" s="3"/>
      <c r="P71" s="3"/>
      <c r="Q71" s="3"/>
      <c r="R71" s="11"/>
      <c r="S71" s="12"/>
    </row>
    <row r="72" spans="2:19" x14ac:dyDescent="0.2">
      <c r="B72" s="13"/>
      <c r="C72" s="11"/>
      <c r="D72" s="11"/>
      <c r="E72" s="11"/>
      <c r="F72" s="11"/>
      <c r="G72" s="11"/>
      <c r="H72" s="11"/>
      <c r="I72" s="2" t="s">
        <v>138</v>
      </c>
      <c r="J72" s="3">
        <v>0.1527</v>
      </c>
      <c r="K72" s="3">
        <v>0.2601</v>
      </c>
      <c r="L72" s="3">
        <v>-0.10730000000000001</v>
      </c>
      <c r="M72" s="3">
        <v>4.9639999999999997E-2</v>
      </c>
      <c r="N72" s="3">
        <v>14</v>
      </c>
      <c r="O72" s="3">
        <v>6</v>
      </c>
      <c r="P72" s="3">
        <v>2.1619999999999999</v>
      </c>
      <c r="Q72" s="3">
        <v>185</v>
      </c>
      <c r="R72" s="11"/>
      <c r="S72" s="12"/>
    </row>
    <row r="73" spans="2:19" x14ac:dyDescent="0.2">
      <c r="B73" s="13"/>
      <c r="C73" s="11"/>
      <c r="D73" s="11"/>
      <c r="E73" s="11"/>
      <c r="F73" s="11"/>
      <c r="G73" s="11"/>
      <c r="H73" s="11"/>
      <c r="I73" s="2" t="s">
        <v>140</v>
      </c>
      <c r="J73" s="3">
        <v>0.1527</v>
      </c>
      <c r="K73" s="3">
        <v>0.31900000000000001</v>
      </c>
      <c r="L73" s="3">
        <v>-0.1663</v>
      </c>
      <c r="M73" s="3">
        <v>3.918E-2</v>
      </c>
      <c r="N73" s="3">
        <v>14</v>
      </c>
      <c r="O73" s="3">
        <v>13</v>
      </c>
      <c r="P73" s="3">
        <v>4.2439999999999998</v>
      </c>
      <c r="Q73" s="3">
        <v>185</v>
      </c>
      <c r="R73" s="11"/>
      <c r="S73" s="12"/>
    </row>
    <row r="74" spans="2:19" x14ac:dyDescent="0.2">
      <c r="B74" s="13"/>
      <c r="C74" s="11"/>
      <c r="D74" s="11"/>
      <c r="E74" s="11"/>
      <c r="F74" s="11"/>
      <c r="G74" s="11"/>
      <c r="H74" s="11"/>
      <c r="I74" s="2" t="s">
        <v>142</v>
      </c>
      <c r="J74" s="3">
        <v>0.2601</v>
      </c>
      <c r="K74" s="3">
        <v>0.31900000000000001</v>
      </c>
      <c r="L74" s="3">
        <v>-5.8959999999999999E-2</v>
      </c>
      <c r="M74" s="3">
        <v>5.0209999999999998E-2</v>
      </c>
      <c r="N74" s="3">
        <v>6</v>
      </c>
      <c r="O74" s="3">
        <v>13</v>
      </c>
      <c r="P74" s="3">
        <v>1.1739999999999999</v>
      </c>
      <c r="Q74" s="3">
        <v>185</v>
      </c>
      <c r="R74" s="11"/>
      <c r="S74" s="12"/>
    </row>
    <row r="75" spans="2:19" x14ac:dyDescent="0.2">
      <c r="B75" s="13"/>
      <c r="C75" s="11"/>
      <c r="D75" s="11"/>
      <c r="E75" s="11"/>
      <c r="F75" s="11"/>
      <c r="G75" s="11"/>
      <c r="H75" s="11"/>
      <c r="I75" s="2"/>
      <c r="J75" s="3"/>
      <c r="K75" s="3"/>
      <c r="L75" s="3"/>
      <c r="M75" s="3"/>
      <c r="N75" s="3"/>
      <c r="O75" s="3"/>
      <c r="P75" s="3"/>
      <c r="Q75" s="3"/>
      <c r="R75" s="11"/>
      <c r="S75" s="12"/>
    </row>
    <row r="76" spans="2:19" x14ac:dyDescent="0.2">
      <c r="B76" s="13"/>
      <c r="C76" s="11"/>
      <c r="D76" s="11"/>
      <c r="E76" s="11"/>
      <c r="F76" s="11"/>
      <c r="G76" s="11"/>
      <c r="H76" s="11"/>
      <c r="I76" s="2" t="s">
        <v>33</v>
      </c>
      <c r="J76" s="3"/>
      <c r="K76" s="3"/>
      <c r="L76" s="3"/>
      <c r="M76" s="3"/>
      <c r="N76" s="3"/>
      <c r="O76" s="3"/>
      <c r="P76" s="3"/>
      <c r="Q76" s="3"/>
      <c r="R76" s="11"/>
      <c r="S76" s="12"/>
    </row>
    <row r="77" spans="2:19" x14ac:dyDescent="0.2">
      <c r="B77" s="13"/>
      <c r="C77" s="11"/>
      <c r="D77" s="11"/>
      <c r="E77" s="11"/>
      <c r="F77" s="11"/>
      <c r="G77" s="11"/>
      <c r="H77" s="11"/>
      <c r="I77" s="2" t="s">
        <v>138</v>
      </c>
      <c r="J77" s="3">
        <v>0.2989</v>
      </c>
      <c r="K77" s="3">
        <v>0.26390000000000002</v>
      </c>
      <c r="L77" s="3">
        <v>3.5009999999999999E-2</v>
      </c>
      <c r="M77" s="3">
        <v>4.709E-2</v>
      </c>
      <c r="N77" s="3">
        <v>14</v>
      </c>
      <c r="O77" s="3">
        <v>7</v>
      </c>
      <c r="P77" s="3">
        <v>0.74350000000000005</v>
      </c>
      <c r="Q77" s="3">
        <v>185</v>
      </c>
      <c r="R77" s="11"/>
      <c r="S77" s="12"/>
    </row>
    <row r="78" spans="2:19" x14ac:dyDescent="0.2">
      <c r="B78" s="13"/>
      <c r="C78" s="11"/>
      <c r="D78" s="11"/>
      <c r="E78" s="11"/>
      <c r="F78" s="11"/>
      <c r="G78" s="11"/>
      <c r="H78" s="11"/>
      <c r="I78" s="2" t="s">
        <v>140</v>
      </c>
      <c r="J78" s="3">
        <v>0.2989</v>
      </c>
      <c r="K78" s="3">
        <v>0.2732</v>
      </c>
      <c r="L78" s="3">
        <v>2.5669999999999998E-2</v>
      </c>
      <c r="M78" s="3">
        <v>3.918E-2</v>
      </c>
      <c r="N78" s="3">
        <v>14</v>
      </c>
      <c r="O78" s="3">
        <v>13</v>
      </c>
      <c r="P78" s="3">
        <v>0.65529999999999999</v>
      </c>
      <c r="Q78" s="3">
        <v>185</v>
      </c>
      <c r="R78" s="11"/>
      <c r="S78" s="12"/>
    </row>
    <row r="79" spans="2:19" x14ac:dyDescent="0.2">
      <c r="B79" s="13"/>
      <c r="C79" s="11"/>
      <c r="D79" s="11"/>
      <c r="E79" s="11"/>
      <c r="F79" s="11"/>
      <c r="G79" s="11"/>
      <c r="H79" s="11"/>
      <c r="I79" s="2" t="s">
        <v>142</v>
      </c>
      <c r="J79" s="3">
        <v>0.26390000000000002</v>
      </c>
      <c r="K79" s="3">
        <v>0.2732</v>
      </c>
      <c r="L79" s="3">
        <v>-9.3390000000000001E-3</v>
      </c>
      <c r="M79" s="3">
        <v>4.7690000000000003E-2</v>
      </c>
      <c r="N79" s="3">
        <v>7</v>
      </c>
      <c r="O79" s="3">
        <v>13</v>
      </c>
      <c r="P79" s="3">
        <v>0.1958</v>
      </c>
      <c r="Q79" s="3">
        <v>185</v>
      </c>
      <c r="R79" s="11"/>
      <c r="S79" s="12"/>
    </row>
    <row r="80" spans="2:19" x14ac:dyDescent="0.2">
      <c r="B80" s="13"/>
      <c r="C80" s="11"/>
      <c r="D80" s="11"/>
      <c r="E80" s="11"/>
      <c r="F80" s="11"/>
      <c r="G80" s="11"/>
      <c r="H80" s="11"/>
      <c r="I80" s="2"/>
      <c r="J80" s="3"/>
      <c r="K80" s="3"/>
      <c r="L80" s="3"/>
      <c r="M80" s="3"/>
      <c r="N80" s="3"/>
      <c r="O80" s="3"/>
      <c r="P80" s="3"/>
      <c r="Q80" s="3"/>
      <c r="R80" s="11"/>
      <c r="S80" s="12"/>
    </row>
    <row r="81" spans="2:19" x14ac:dyDescent="0.2">
      <c r="B81" s="13"/>
      <c r="C81" s="11"/>
      <c r="D81" s="11"/>
      <c r="E81" s="11"/>
      <c r="F81" s="11"/>
      <c r="G81" s="11"/>
      <c r="H81" s="11"/>
      <c r="I81" s="2" t="s">
        <v>112</v>
      </c>
      <c r="J81" s="3"/>
      <c r="K81" s="3"/>
      <c r="L81" s="3"/>
      <c r="M81" s="3"/>
      <c r="N81" s="3"/>
      <c r="O81" s="3"/>
      <c r="P81" s="3"/>
      <c r="Q81" s="3"/>
      <c r="R81" s="11"/>
      <c r="S81" s="12"/>
    </row>
    <row r="82" spans="2:19" x14ac:dyDescent="0.2">
      <c r="B82" s="13"/>
      <c r="C82" s="11"/>
      <c r="D82" s="11"/>
      <c r="E82" s="11"/>
      <c r="F82" s="11"/>
      <c r="G82" s="11"/>
      <c r="H82" s="11"/>
      <c r="I82" s="2" t="s">
        <v>138</v>
      </c>
      <c r="J82" s="3">
        <v>0.24440000000000001</v>
      </c>
      <c r="K82" s="3">
        <v>0.2366</v>
      </c>
      <c r="L82" s="3">
        <v>7.7910000000000002E-3</v>
      </c>
      <c r="M82" s="3">
        <v>4.709E-2</v>
      </c>
      <c r="N82" s="3">
        <v>14</v>
      </c>
      <c r="O82" s="3">
        <v>7</v>
      </c>
      <c r="P82" s="3">
        <v>0.16550000000000001</v>
      </c>
      <c r="Q82" s="3">
        <v>185</v>
      </c>
      <c r="R82" s="11"/>
      <c r="S82" s="12"/>
    </row>
    <row r="83" spans="2:19" x14ac:dyDescent="0.2">
      <c r="B83" s="13"/>
      <c r="C83" s="11"/>
      <c r="D83" s="11"/>
      <c r="E83" s="11"/>
      <c r="F83" s="11"/>
      <c r="G83" s="11"/>
      <c r="H83" s="11"/>
      <c r="I83" s="2" t="s">
        <v>140</v>
      </c>
      <c r="J83" s="3">
        <v>0.24440000000000001</v>
      </c>
      <c r="K83" s="3">
        <v>0.1812</v>
      </c>
      <c r="L83" s="3">
        <v>6.3200000000000006E-2</v>
      </c>
      <c r="M83" s="3">
        <v>3.918E-2</v>
      </c>
      <c r="N83" s="3">
        <v>14</v>
      </c>
      <c r="O83" s="3">
        <v>13</v>
      </c>
      <c r="P83" s="3">
        <v>1.613</v>
      </c>
      <c r="Q83" s="3">
        <v>185</v>
      </c>
      <c r="R83" s="11"/>
      <c r="S83" s="12"/>
    </row>
    <row r="84" spans="2:19" x14ac:dyDescent="0.2">
      <c r="B84" s="13"/>
      <c r="C84" s="11"/>
      <c r="D84" s="11"/>
      <c r="E84" s="11"/>
      <c r="F84" s="11"/>
      <c r="G84" s="11"/>
      <c r="H84" s="11"/>
      <c r="I84" s="2" t="s">
        <v>142</v>
      </c>
      <c r="J84" s="3">
        <v>0.2366</v>
      </c>
      <c r="K84" s="3">
        <v>0.1812</v>
      </c>
      <c r="L84" s="3">
        <v>5.5410000000000001E-2</v>
      </c>
      <c r="M84" s="3">
        <v>4.7690000000000003E-2</v>
      </c>
      <c r="N84" s="3">
        <v>7</v>
      </c>
      <c r="O84" s="3">
        <v>13</v>
      </c>
      <c r="P84" s="3">
        <v>1.1619999999999999</v>
      </c>
      <c r="Q84" s="3">
        <v>185</v>
      </c>
      <c r="R84" s="11"/>
      <c r="S84" s="12"/>
    </row>
    <row r="85" spans="2:19" x14ac:dyDescent="0.2">
      <c r="B85" s="13"/>
      <c r="C85" s="11"/>
      <c r="D85" s="11"/>
      <c r="E85" s="11"/>
      <c r="F85" s="11"/>
      <c r="G85" s="11"/>
      <c r="H85" s="11"/>
      <c r="I85" s="2"/>
      <c r="J85" s="3"/>
      <c r="K85" s="3"/>
      <c r="L85" s="3"/>
      <c r="M85" s="3"/>
      <c r="N85" s="3"/>
      <c r="O85" s="3"/>
      <c r="P85" s="3"/>
      <c r="Q85" s="3"/>
      <c r="R85" s="11"/>
      <c r="S85" s="12"/>
    </row>
    <row r="86" spans="2:19" x14ac:dyDescent="0.2">
      <c r="B86" s="13"/>
      <c r="C86" s="11"/>
      <c r="D86" s="11"/>
      <c r="E86" s="11"/>
      <c r="F86" s="11"/>
      <c r="G86" s="11"/>
      <c r="H86" s="11"/>
      <c r="I86" s="2" t="s">
        <v>113</v>
      </c>
      <c r="J86" s="3"/>
      <c r="K86" s="3"/>
      <c r="L86" s="3"/>
      <c r="M86" s="3"/>
      <c r="N86" s="3"/>
      <c r="O86" s="3"/>
      <c r="P86" s="3"/>
      <c r="Q86" s="3"/>
      <c r="R86" s="11"/>
      <c r="S86" s="12"/>
    </row>
    <row r="87" spans="2:19" x14ac:dyDescent="0.2">
      <c r="B87" s="13"/>
      <c r="C87" s="11"/>
      <c r="D87" s="11"/>
      <c r="E87" s="11"/>
      <c r="F87" s="11"/>
      <c r="G87" s="11"/>
      <c r="H87" s="11"/>
      <c r="I87" s="2" t="s">
        <v>138</v>
      </c>
      <c r="J87" s="3">
        <v>0.1457</v>
      </c>
      <c r="K87" s="3">
        <v>0.127</v>
      </c>
      <c r="L87" s="3">
        <v>1.8689999999999998E-2</v>
      </c>
      <c r="M87" s="3">
        <v>4.709E-2</v>
      </c>
      <c r="N87" s="3">
        <v>14</v>
      </c>
      <c r="O87" s="3">
        <v>7</v>
      </c>
      <c r="P87" s="3">
        <v>0.39689999999999998</v>
      </c>
      <c r="Q87" s="3">
        <v>185</v>
      </c>
      <c r="R87" s="11"/>
      <c r="S87" s="12"/>
    </row>
    <row r="88" spans="2:19" x14ac:dyDescent="0.2">
      <c r="B88" s="13"/>
      <c r="C88" s="11"/>
      <c r="D88" s="11"/>
      <c r="E88" s="11"/>
      <c r="F88" s="11"/>
      <c r="G88" s="11"/>
      <c r="H88" s="11"/>
      <c r="I88" s="2" t="s">
        <v>140</v>
      </c>
      <c r="J88" s="3">
        <v>0.1457</v>
      </c>
      <c r="K88" s="3">
        <v>0.1004</v>
      </c>
      <c r="L88" s="3">
        <v>4.5289999999999997E-2</v>
      </c>
      <c r="M88" s="3">
        <v>3.918E-2</v>
      </c>
      <c r="N88" s="3">
        <v>14</v>
      </c>
      <c r="O88" s="3">
        <v>13</v>
      </c>
      <c r="P88" s="3">
        <v>1.1559999999999999</v>
      </c>
      <c r="Q88" s="3">
        <v>185</v>
      </c>
      <c r="R88" s="11"/>
      <c r="S88" s="12"/>
    </row>
    <row r="89" spans="2:19" x14ac:dyDescent="0.2">
      <c r="B89" s="13"/>
      <c r="C89" s="11"/>
      <c r="D89" s="11"/>
      <c r="E89" s="11"/>
      <c r="F89" s="11"/>
      <c r="G89" s="11"/>
      <c r="H89" s="11"/>
      <c r="I89" s="2" t="s">
        <v>142</v>
      </c>
      <c r="J89" s="3">
        <v>0.127</v>
      </c>
      <c r="K89" s="3">
        <v>0.1004</v>
      </c>
      <c r="L89" s="3">
        <v>2.6599999999999999E-2</v>
      </c>
      <c r="M89" s="3">
        <v>4.7690000000000003E-2</v>
      </c>
      <c r="N89" s="3">
        <v>7</v>
      </c>
      <c r="O89" s="3">
        <v>13</v>
      </c>
      <c r="P89" s="3">
        <v>0.55779999999999996</v>
      </c>
      <c r="Q89" s="3">
        <v>185</v>
      </c>
      <c r="R89" s="11"/>
      <c r="S89" s="12"/>
    </row>
    <row r="90" spans="2:19" x14ac:dyDescent="0.2">
      <c r="B90" s="13"/>
      <c r="C90" s="11"/>
      <c r="D90" s="11"/>
      <c r="E90" s="11"/>
      <c r="F90" s="11"/>
      <c r="G90" s="11"/>
      <c r="H90" s="11"/>
      <c r="I90" s="2"/>
      <c r="J90" s="3"/>
      <c r="K90" s="3"/>
      <c r="L90" s="3"/>
      <c r="M90" s="3"/>
      <c r="N90" s="3"/>
      <c r="O90" s="3"/>
      <c r="P90" s="3"/>
      <c r="Q90" s="3"/>
      <c r="R90" s="11"/>
      <c r="S90" s="12"/>
    </row>
    <row r="91" spans="2:19" x14ac:dyDescent="0.2">
      <c r="B91" s="13"/>
      <c r="C91" s="11"/>
      <c r="D91" s="11"/>
      <c r="E91" s="11"/>
      <c r="F91" s="11"/>
      <c r="G91" s="11"/>
      <c r="H91" s="11"/>
      <c r="I91" s="2" t="s">
        <v>114</v>
      </c>
      <c r="J91" s="3"/>
      <c r="K91" s="3"/>
      <c r="L91" s="3"/>
      <c r="M91" s="3"/>
      <c r="N91" s="3"/>
      <c r="O91" s="3"/>
      <c r="P91" s="3"/>
      <c r="Q91" s="3"/>
      <c r="R91" s="11"/>
      <c r="S91" s="12"/>
    </row>
    <row r="92" spans="2:19" x14ac:dyDescent="0.2">
      <c r="B92" s="13"/>
      <c r="C92" s="11"/>
      <c r="D92" s="11"/>
      <c r="E92" s="11"/>
      <c r="F92" s="11"/>
      <c r="G92" s="11"/>
      <c r="H92" s="11"/>
      <c r="I92" s="2" t="s">
        <v>138</v>
      </c>
      <c r="J92" s="3">
        <v>9.6949999999999995E-2</v>
      </c>
      <c r="K92" s="3">
        <v>3.8899999999999997E-2</v>
      </c>
      <c r="L92" s="3">
        <v>5.8049999999999997E-2</v>
      </c>
      <c r="M92" s="3">
        <v>4.709E-2</v>
      </c>
      <c r="N92" s="3">
        <v>14</v>
      </c>
      <c r="O92" s="3">
        <v>7</v>
      </c>
      <c r="P92" s="3">
        <v>1.2330000000000001</v>
      </c>
      <c r="Q92" s="3">
        <v>185</v>
      </c>
      <c r="R92" s="11"/>
      <c r="S92" s="12"/>
    </row>
    <row r="93" spans="2:19" x14ac:dyDescent="0.2">
      <c r="B93" s="13"/>
      <c r="C93" s="11"/>
      <c r="D93" s="11"/>
      <c r="E93" s="11"/>
      <c r="F93" s="11"/>
      <c r="G93" s="11"/>
      <c r="H93" s="11"/>
      <c r="I93" s="2" t="s">
        <v>140</v>
      </c>
      <c r="J93" s="3">
        <v>9.6949999999999995E-2</v>
      </c>
      <c r="K93" s="3">
        <v>0.105</v>
      </c>
      <c r="L93" s="3">
        <v>-8.0750000000000006E-3</v>
      </c>
      <c r="M93" s="3">
        <v>3.918E-2</v>
      </c>
      <c r="N93" s="3">
        <v>14</v>
      </c>
      <c r="O93" s="3">
        <v>13</v>
      </c>
      <c r="P93" s="3">
        <v>0.20610000000000001</v>
      </c>
      <c r="Q93" s="3">
        <v>185</v>
      </c>
      <c r="R93" s="11"/>
      <c r="S93" s="12"/>
    </row>
    <row r="94" spans="2:19" x14ac:dyDescent="0.2">
      <c r="B94" s="13"/>
      <c r="C94" s="11"/>
      <c r="D94" s="11"/>
      <c r="E94" s="11"/>
      <c r="F94" s="11"/>
      <c r="G94" s="11"/>
      <c r="H94" s="11"/>
      <c r="I94" s="2" t="s">
        <v>142</v>
      </c>
      <c r="J94" s="3">
        <v>3.8899999999999997E-2</v>
      </c>
      <c r="K94" s="3">
        <v>0.105</v>
      </c>
      <c r="L94" s="3">
        <v>-6.6119999999999998E-2</v>
      </c>
      <c r="M94" s="3">
        <v>4.7690000000000003E-2</v>
      </c>
      <c r="N94" s="3">
        <v>7</v>
      </c>
      <c r="O94" s="3">
        <v>13</v>
      </c>
      <c r="P94" s="3">
        <v>1.387</v>
      </c>
      <c r="Q94" s="3">
        <v>185</v>
      </c>
      <c r="R94" s="11"/>
      <c r="S94" s="12"/>
    </row>
    <row r="95" spans="2:19" x14ac:dyDescent="0.2">
      <c r="B95" s="13"/>
      <c r="C95" s="11"/>
      <c r="D95" s="11"/>
      <c r="E95" s="11"/>
      <c r="F95" s="11"/>
      <c r="G95" s="11"/>
      <c r="H95" s="11"/>
      <c r="I95" s="2"/>
      <c r="J95" s="3"/>
      <c r="K95" s="3"/>
      <c r="L95" s="3"/>
      <c r="M95" s="3"/>
      <c r="N95" s="3"/>
      <c r="O95" s="3"/>
      <c r="P95" s="3"/>
      <c r="Q95" s="3"/>
      <c r="R95" s="11"/>
      <c r="S95" s="12"/>
    </row>
    <row r="96" spans="2:19" x14ac:dyDescent="0.2">
      <c r="B96" s="13"/>
      <c r="C96" s="11"/>
      <c r="D96" s="11"/>
      <c r="E96" s="11"/>
      <c r="F96" s="11"/>
      <c r="G96" s="11"/>
      <c r="H96" s="11"/>
      <c r="I96" s="2" t="s">
        <v>115</v>
      </c>
      <c r="J96" s="3"/>
      <c r="K96" s="3"/>
      <c r="L96" s="3"/>
      <c r="M96" s="3"/>
      <c r="N96" s="3"/>
      <c r="O96" s="3"/>
      <c r="P96" s="3"/>
      <c r="Q96" s="3"/>
      <c r="R96" s="11"/>
      <c r="S96" s="12"/>
    </row>
    <row r="97" spans="2:19" x14ac:dyDescent="0.2">
      <c r="B97" s="13"/>
      <c r="C97" s="11"/>
      <c r="D97" s="11"/>
      <c r="E97" s="11"/>
      <c r="F97" s="11"/>
      <c r="G97" s="11"/>
      <c r="H97" s="11"/>
      <c r="I97" s="2" t="s">
        <v>138</v>
      </c>
      <c r="J97" s="3">
        <v>2.9250000000000002E-2</v>
      </c>
      <c r="K97" s="3">
        <v>5.8659999999999997E-2</v>
      </c>
      <c r="L97" s="3">
        <v>-2.9409999999999999E-2</v>
      </c>
      <c r="M97" s="3">
        <v>4.709E-2</v>
      </c>
      <c r="N97" s="3">
        <v>14</v>
      </c>
      <c r="O97" s="3">
        <v>7</v>
      </c>
      <c r="P97" s="3">
        <v>0.62460000000000004</v>
      </c>
      <c r="Q97" s="3">
        <v>185</v>
      </c>
      <c r="R97" s="11"/>
      <c r="S97" s="12"/>
    </row>
    <row r="98" spans="2:19" x14ac:dyDescent="0.2">
      <c r="B98" s="13"/>
      <c r="C98" s="11"/>
      <c r="D98" s="11"/>
      <c r="E98" s="11"/>
      <c r="F98" s="11"/>
      <c r="G98" s="11"/>
      <c r="H98" s="11"/>
      <c r="I98" s="2" t="s">
        <v>140</v>
      </c>
      <c r="J98" s="3">
        <v>2.9250000000000002E-2</v>
      </c>
      <c r="K98" s="3">
        <v>7.5429999999999997E-2</v>
      </c>
      <c r="L98" s="3">
        <v>-4.6179999999999999E-2</v>
      </c>
      <c r="M98" s="3">
        <v>3.918E-2</v>
      </c>
      <c r="N98" s="3">
        <v>14</v>
      </c>
      <c r="O98" s="3">
        <v>13</v>
      </c>
      <c r="P98" s="3">
        <v>1.179</v>
      </c>
      <c r="Q98" s="3">
        <v>185</v>
      </c>
      <c r="R98" s="11"/>
      <c r="S98" s="12"/>
    </row>
    <row r="99" spans="2:19" ht="16" thickBot="1" x14ac:dyDescent="0.25">
      <c r="B99" s="19"/>
      <c r="C99" s="17"/>
      <c r="D99" s="17"/>
      <c r="E99" s="17"/>
      <c r="F99" s="17"/>
      <c r="G99" s="17"/>
      <c r="H99" s="17"/>
      <c r="I99" s="24" t="s">
        <v>142</v>
      </c>
      <c r="J99" s="8">
        <v>5.8659999999999997E-2</v>
      </c>
      <c r="K99" s="8">
        <v>7.5429999999999997E-2</v>
      </c>
      <c r="L99" s="8">
        <v>-1.677E-2</v>
      </c>
      <c r="M99" s="8">
        <v>4.7690000000000003E-2</v>
      </c>
      <c r="N99" s="8">
        <v>7</v>
      </c>
      <c r="O99" s="8">
        <v>13</v>
      </c>
      <c r="P99" s="8">
        <v>0.35170000000000001</v>
      </c>
      <c r="Q99" s="8">
        <v>185</v>
      </c>
      <c r="R99" s="17"/>
      <c r="S99" s="18"/>
    </row>
  </sheetData>
  <mergeCells count="5">
    <mergeCell ref="C11:K11"/>
    <mergeCell ref="C20:Q20"/>
    <mergeCell ref="B30:G30"/>
    <mergeCell ref="I30:Q30"/>
    <mergeCell ref="C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253AC-19F4-41EC-B462-0E81444E29BE}">
  <dimension ref="B1:D34"/>
  <sheetViews>
    <sheetView workbookViewId="0">
      <selection activeCell="G13" sqref="G13"/>
    </sheetView>
  </sheetViews>
  <sheetFormatPr baseColWidth="10" defaultColWidth="8.83203125" defaultRowHeight="15" x14ac:dyDescent="0.2"/>
  <cols>
    <col min="2" max="2" width="41.5" customWidth="1"/>
    <col min="3" max="3" width="17.83203125" customWidth="1"/>
    <col min="4" max="4" width="16.83203125" customWidth="1"/>
  </cols>
  <sheetData>
    <row r="1" spans="2:4" ht="16" thickBot="1" x14ac:dyDescent="0.25"/>
    <row r="2" spans="2:4" x14ac:dyDescent="0.2">
      <c r="B2" s="22"/>
      <c r="C2" s="38" t="s">
        <v>120</v>
      </c>
      <c r="D2" s="53"/>
    </row>
    <row r="3" spans="2:4" x14ac:dyDescent="0.2">
      <c r="B3" s="5" t="s">
        <v>58</v>
      </c>
      <c r="C3" s="1" t="s">
        <v>117</v>
      </c>
      <c r="D3" s="4" t="s">
        <v>106</v>
      </c>
    </row>
    <row r="4" spans="2:4" x14ac:dyDescent="0.2">
      <c r="B4" s="5" t="s">
        <v>59</v>
      </c>
      <c r="C4" s="1">
        <v>33.406889999999997</v>
      </c>
      <c r="D4" s="4">
        <v>35.2134</v>
      </c>
    </row>
    <row r="5" spans="2:4" x14ac:dyDescent="0.2">
      <c r="B5" s="5" t="s">
        <v>60</v>
      </c>
      <c r="C5" s="1">
        <v>41.014130000000002</v>
      </c>
      <c r="D5" s="4">
        <v>29.242979999999999</v>
      </c>
    </row>
    <row r="6" spans="2:4" x14ac:dyDescent="0.2">
      <c r="B6" s="5" t="s">
        <v>61</v>
      </c>
      <c r="C6" s="1">
        <v>35.87529</v>
      </c>
      <c r="D6" s="4">
        <v>22.292349999999999</v>
      </c>
    </row>
    <row r="7" spans="2:4" x14ac:dyDescent="0.2">
      <c r="B7" s="5" t="s">
        <v>62</v>
      </c>
      <c r="C7" s="1">
        <v>43.622860000000003</v>
      </c>
      <c r="D7" s="4">
        <v>21.24099</v>
      </c>
    </row>
    <row r="8" spans="2:4" x14ac:dyDescent="0.2">
      <c r="B8" s="5" t="s">
        <v>63</v>
      </c>
      <c r="C8" s="1">
        <v>38.738100000000003</v>
      </c>
      <c r="D8" s="4">
        <v>23.66264</v>
      </c>
    </row>
    <row r="9" spans="2:4" x14ac:dyDescent="0.2">
      <c r="B9" s="5" t="s">
        <v>64</v>
      </c>
      <c r="C9" s="1">
        <v>29.80958</v>
      </c>
      <c r="D9" s="4">
        <v>21.328209999999999</v>
      </c>
    </row>
    <row r="10" spans="2:4" x14ac:dyDescent="0.2">
      <c r="B10" s="5" t="s">
        <v>65</v>
      </c>
      <c r="C10" s="1">
        <v>32.57705</v>
      </c>
      <c r="D10" s="4">
        <v>21.60041</v>
      </c>
    </row>
    <row r="11" spans="2:4" x14ac:dyDescent="0.2">
      <c r="B11" s="5" t="s">
        <v>66</v>
      </c>
      <c r="C11" s="1"/>
      <c r="D11" s="4" t="s">
        <v>159</v>
      </c>
    </row>
    <row r="12" spans="2:4" x14ac:dyDescent="0.2">
      <c r="B12" s="5" t="s">
        <v>57</v>
      </c>
      <c r="C12" s="1">
        <f>AVERAGE(C4:C11)</f>
        <v>36.434842857142861</v>
      </c>
      <c r="D12" s="4">
        <f>AVERAGE(D4:D11)</f>
        <v>24.940140000000003</v>
      </c>
    </row>
    <row r="13" spans="2:4" x14ac:dyDescent="0.2">
      <c r="B13" s="5" t="s">
        <v>39</v>
      </c>
      <c r="C13" s="1">
        <f>_xlfn.STDEV.S(C4:C11)</f>
        <v>4.9362726526658873</v>
      </c>
      <c r="D13" s="4">
        <f>_xlfn.STDEV.S(D4:D11)</f>
        <v>5.3319891026957835</v>
      </c>
    </row>
    <row r="14" spans="2:4" x14ac:dyDescent="0.2">
      <c r="B14" s="13"/>
      <c r="C14" s="11"/>
      <c r="D14" s="12"/>
    </row>
    <row r="15" spans="2:4" x14ac:dyDescent="0.2">
      <c r="B15" s="54" t="s">
        <v>82</v>
      </c>
      <c r="C15" s="55"/>
      <c r="D15" s="12"/>
    </row>
    <row r="16" spans="2:4" x14ac:dyDescent="0.2">
      <c r="B16" s="6"/>
      <c r="C16" s="3"/>
      <c r="D16" s="12"/>
    </row>
    <row r="17" spans="2:4" x14ac:dyDescent="0.2">
      <c r="B17" s="6" t="s">
        <v>40</v>
      </c>
      <c r="C17" s="3" t="s">
        <v>119</v>
      </c>
      <c r="D17" s="12"/>
    </row>
    <row r="18" spans="2:4" x14ac:dyDescent="0.2">
      <c r="B18" s="6" t="s">
        <v>41</v>
      </c>
      <c r="C18" s="3" t="s">
        <v>42</v>
      </c>
      <c r="D18" s="12"/>
    </row>
    <row r="19" spans="2:4" x14ac:dyDescent="0.2">
      <c r="B19" s="6" t="s">
        <v>43</v>
      </c>
      <c r="C19" s="3" t="s">
        <v>118</v>
      </c>
      <c r="D19" s="12"/>
    </row>
    <row r="20" spans="2:4" x14ac:dyDescent="0.2">
      <c r="B20" s="6"/>
      <c r="C20" s="3"/>
      <c r="D20" s="12"/>
    </row>
    <row r="21" spans="2:4" x14ac:dyDescent="0.2">
      <c r="B21" s="6" t="s">
        <v>72</v>
      </c>
      <c r="C21" s="3"/>
      <c r="D21" s="12"/>
    </row>
    <row r="22" spans="2:4" x14ac:dyDescent="0.2">
      <c r="B22" s="6" t="s">
        <v>8</v>
      </c>
      <c r="C22" s="3">
        <v>4.1000000000000003E-3</v>
      </c>
      <c r="D22" s="12"/>
    </row>
    <row r="23" spans="2:4" x14ac:dyDescent="0.2">
      <c r="B23" s="6" t="s">
        <v>73</v>
      </c>
      <c r="C23" s="3" t="s">
        <v>74</v>
      </c>
      <c r="D23" s="12"/>
    </row>
    <row r="24" spans="2:4" x14ac:dyDescent="0.2">
      <c r="B24" s="6" t="s">
        <v>9</v>
      </c>
      <c r="C24" s="3" t="s">
        <v>56</v>
      </c>
      <c r="D24" s="12"/>
    </row>
    <row r="25" spans="2:4" x14ac:dyDescent="0.2">
      <c r="B25" s="6" t="s">
        <v>44</v>
      </c>
      <c r="C25" s="3" t="s">
        <v>4</v>
      </c>
      <c r="D25" s="12"/>
    </row>
    <row r="26" spans="2:4" x14ac:dyDescent="0.2">
      <c r="B26" s="6" t="s">
        <v>45</v>
      </c>
      <c r="C26" s="3" t="s">
        <v>46</v>
      </c>
      <c r="D26" s="12"/>
    </row>
    <row r="27" spans="2:4" x14ac:dyDescent="0.2">
      <c r="B27" s="6" t="s">
        <v>75</v>
      </c>
      <c r="C27" s="3" t="s">
        <v>160</v>
      </c>
      <c r="D27" s="12"/>
    </row>
    <row r="28" spans="2:4" x14ac:dyDescent="0.2">
      <c r="B28" s="6" t="s">
        <v>76</v>
      </c>
      <c r="C28" s="3">
        <v>3</v>
      </c>
      <c r="D28" s="12"/>
    </row>
    <row r="29" spans="2:4" x14ac:dyDescent="0.2">
      <c r="B29" s="6"/>
      <c r="C29" s="3"/>
      <c r="D29" s="12"/>
    </row>
    <row r="30" spans="2:4" x14ac:dyDescent="0.2">
      <c r="B30" s="6" t="s">
        <v>77</v>
      </c>
      <c r="C30" s="3"/>
      <c r="D30" s="12"/>
    </row>
    <row r="31" spans="2:4" x14ac:dyDescent="0.2">
      <c r="B31" s="6" t="s">
        <v>78</v>
      </c>
      <c r="C31" s="3" t="s">
        <v>161</v>
      </c>
      <c r="D31" s="12"/>
    </row>
    <row r="32" spans="2:4" x14ac:dyDescent="0.2">
      <c r="B32" s="6" t="s">
        <v>79</v>
      </c>
      <c r="C32" s="3" t="s">
        <v>162</v>
      </c>
      <c r="D32" s="12"/>
    </row>
    <row r="33" spans="2:4" x14ac:dyDescent="0.2">
      <c r="B33" s="6" t="s">
        <v>80</v>
      </c>
      <c r="C33" s="3">
        <v>-13.58</v>
      </c>
      <c r="D33" s="12"/>
    </row>
    <row r="34" spans="2:4" ht="16" thickBot="1" x14ac:dyDescent="0.25">
      <c r="B34" s="7" t="s">
        <v>81</v>
      </c>
      <c r="C34" s="8">
        <v>-11.77</v>
      </c>
      <c r="D34" s="18"/>
    </row>
  </sheetData>
  <mergeCells count="2">
    <mergeCell ref="C2:D2"/>
    <mergeCell ref="B15:C15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2100F-B496-4EDA-BC14-105399DAC12A}">
  <dimension ref="B1:F36"/>
  <sheetViews>
    <sheetView tabSelected="1" zoomScale="63" zoomScaleNormal="63" workbookViewId="0">
      <selection activeCell="G39" sqref="G39"/>
    </sheetView>
  </sheetViews>
  <sheetFormatPr baseColWidth="10" defaultColWidth="8.83203125" defaultRowHeight="15" x14ac:dyDescent="0.2"/>
  <cols>
    <col min="2" max="2" width="37.83203125" customWidth="1"/>
    <col min="3" max="3" width="34.6640625" customWidth="1"/>
    <col min="4" max="4" width="20.6640625" customWidth="1"/>
    <col min="5" max="5" width="38.5" customWidth="1"/>
    <col min="6" max="6" width="36.5" customWidth="1"/>
  </cols>
  <sheetData>
    <row r="1" spans="2:6" ht="16" thickBot="1" x14ac:dyDescent="0.25"/>
    <row r="2" spans="2:6" x14ac:dyDescent="0.2">
      <c r="B2" s="56" t="s">
        <v>163</v>
      </c>
      <c r="C2" s="57"/>
      <c r="D2" s="57"/>
      <c r="E2" s="57"/>
      <c r="F2" s="58"/>
    </row>
    <row r="3" spans="2:6" x14ac:dyDescent="0.2">
      <c r="B3" s="25" t="s">
        <v>88</v>
      </c>
      <c r="C3" s="10" t="s">
        <v>117</v>
      </c>
      <c r="D3" s="10" t="s">
        <v>104</v>
      </c>
      <c r="E3" s="10" t="s">
        <v>105</v>
      </c>
      <c r="F3" s="26" t="s">
        <v>106</v>
      </c>
    </row>
    <row r="4" spans="2:6" x14ac:dyDescent="0.2">
      <c r="B4" s="25" t="s">
        <v>0</v>
      </c>
      <c r="C4" s="14">
        <v>1</v>
      </c>
      <c r="D4" s="14">
        <v>0.68069813099999998</v>
      </c>
      <c r="E4" s="14">
        <v>0.543646674</v>
      </c>
      <c r="F4" s="27">
        <v>0.34999488299999998</v>
      </c>
    </row>
    <row r="5" spans="2:6" x14ac:dyDescent="0.2">
      <c r="B5" s="25" t="s">
        <v>1</v>
      </c>
      <c r="C5" s="14">
        <v>1</v>
      </c>
      <c r="D5" s="14">
        <v>0.891092035</v>
      </c>
      <c r="E5" s="14">
        <v>0.75367990200000001</v>
      </c>
      <c r="F5" s="27">
        <v>0.81928136100000004</v>
      </c>
    </row>
    <row r="6" spans="2:6" x14ac:dyDescent="0.2">
      <c r="B6" s="25" t="s">
        <v>2</v>
      </c>
      <c r="C6" s="14">
        <v>1</v>
      </c>
      <c r="D6" s="14">
        <v>0.49877455300000001</v>
      </c>
      <c r="E6" s="14">
        <v>0.44870563699999999</v>
      </c>
      <c r="F6" s="27">
        <v>0.75893397500000004</v>
      </c>
    </row>
    <row r="7" spans="2:6" x14ac:dyDescent="0.2">
      <c r="B7" s="25" t="s">
        <v>3</v>
      </c>
      <c r="C7" s="14">
        <v>1</v>
      </c>
      <c r="D7" s="14">
        <v>0.91665620199999998</v>
      </c>
      <c r="E7" s="14">
        <v>0.75503231000000004</v>
      </c>
      <c r="F7" s="27">
        <v>0.58780832199999999</v>
      </c>
    </row>
    <row r="8" spans="2:6" x14ac:dyDescent="0.2">
      <c r="B8" s="25" t="s">
        <v>57</v>
      </c>
      <c r="C8" s="10">
        <f>AVERAGE(C4:C7)</f>
        <v>1</v>
      </c>
      <c r="D8" s="10">
        <f t="shared" ref="D8:F8" si="0">AVERAGE(D4:D7)</f>
        <v>0.74680523025000001</v>
      </c>
      <c r="E8" s="10">
        <f t="shared" si="0"/>
        <v>0.62526613075000004</v>
      </c>
      <c r="F8" s="26">
        <f t="shared" si="0"/>
        <v>0.62900463524999994</v>
      </c>
    </row>
    <row r="9" spans="2:6" x14ac:dyDescent="0.2">
      <c r="B9" s="25" t="s">
        <v>70</v>
      </c>
      <c r="C9" s="10">
        <f>_xlfn.STDEV.S(C4:C7)/4^0.5</f>
        <v>0</v>
      </c>
      <c r="D9" s="10">
        <f t="shared" ref="D9:F9" si="1">_xlfn.STDEV.S(D4:D7)/4^0.5</f>
        <v>9.8131459472199353E-2</v>
      </c>
      <c r="E9" s="10">
        <f t="shared" si="1"/>
        <v>7.7009037130499308E-2</v>
      </c>
      <c r="F9" s="26">
        <f t="shared" si="1"/>
        <v>0.10513104670125227</v>
      </c>
    </row>
    <row r="10" spans="2:6" x14ac:dyDescent="0.2">
      <c r="B10" s="13"/>
      <c r="C10" s="11"/>
      <c r="D10" s="11"/>
      <c r="E10" s="11"/>
      <c r="F10" s="12"/>
    </row>
    <row r="11" spans="2:6" x14ac:dyDescent="0.2">
      <c r="B11" s="59" t="s">
        <v>171</v>
      </c>
      <c r="C11" s="60"/>
      <c r="D11" s="11"/>
      <c r="E11" s="61" t="s">
        <v>172</v>
      </c>
      <c r="F11" s="62"/>
    </row>
    <row r="12" spans="2:6" x14ac:dyDescent="0.2">
      <c r="B12" s="25"/>
      <c r="C12" s="10"/>
      <c r="D12" s="11"/>
      <c r="E12" s="10"/>
      <c r="F12" s="26"/>
    </row>
    <row r="13" spans="2:6" x14ac:dyDescent="0.2">
      <c r="B13" s="25" t="s">
        <v>83</v>
      </c>
      <c r="C13" s="10" t="s">
        <v>105</v>
      </c>
      <c r="D13" s="11"/>
      <c r="E13" s="10" t="s">
        <v>83</v>
      </c>
      <c r="F13" s="26" t="s">
        <v>105</v>
      </c>
    </row>
    <row r="14" spans="2:6" x14ac:dyDescent="0.2">
      <c r="B14" s="25" t="s">
        <v>41</v>
      </c>
      <c r="C14" s="10" t="s">
        <v>42</v>
      </c>
      <c r="D14" s="11"/>
      <c r="E14" s="10" t="s">
        <v>41</v>
      </c>
      <c r="F14" s="26" t="s">
        <v>42</v>
      </c>
    </row>
    <row r="15" spans="2:6" x14ac:dyDescent="0.2">
      <c r="B15" s="25" t="s">
        <v>43</v>
      </c>
      <c r="C15" s="10" t="s">
        <v>117</v>
      </c>
      <c r="D15" s="11"/>
      <c r="E15" s="10" t="s">
        <v>40</v>
      </c>
      <c r="F15" s="26" t="s">
        <v>104</v>
      </c>
    </row>
    <row r="16" spans="2:6" x14ac:dyDescent="0.2">
      <c r="B16" s="25"/>
      <c r="C16" s="10"/>
      <c r="D16" s="11"/>
      <c r="E16" s="10"/>
      <c r="F16" s="26"/>
    </row>
    <row r="17" spans="2:6" x14ac:dyDescent="0.2">
      <c r="B17" s="25" t="s">
        <v>67</v>
      </c>
      <c r="C17" s="10"/>
      <c r="D17" s="11"/>
      <c r="E17" s="10" t="s">
        <v>67</v>
      </c>
      <c r="F17" s="26"/>
    </row>
    <row r="18" spans="2:6" x14ac:dyDescent="0.2">
      <c r="B18" s="25" t="s">
        <v>8</v>
      </c>
      <c r="C18" s="10">
        <v>3.1E-2</v>
      </c>
      <c r="D18" s="11"/>
      <c r="E18" s="10" t="s">
        <v>8</v>
      </c>
      <c r="F18" s="26">
        <v>6.4000000000000003E-3</v>
      </c>
    </row>
    <row r="19" spans="2:6" x14ac:dyDescent="0.2">
      <c r="B19" s="25" t="s">
        <v>9</v>
      </c>
      <c r="C19" s="10" t="s">
        <v>31</v>
      </c>
      <c r="D19" s="11"/>
      <c r="E19" s="10" t="s">
        <v>9</v>
      </c>
      <c r="F19" s="26" t="s">
        <v>56</v>
      </c>
    </row>
    <row r="20" spans="2:6" x14ac:dyDescent="0.2">
      <c r="B20" s="25" t="s">
        <v>44</v>
      </c>
      <c r="C20" s="10" t="s">
        <v>4</v>
      </c>
      <c r="D20" s="11"/>
      <c r="E20" s="10" t="s">
        <v>44</v>
      </c>
      <c r="F20" s="26" t="s">
        <v>4</v>
      </c>
    </row>
    <row r="21" spans="2:6" x14ac:dyDescent="0.2">
      <c r="B21" s="25" t="s">
        <v>45</v>
      </c>
      <c r="C21" s="10" t="s">
        <v>46</v>
      </c>
      <c r="D21" s="11"/>
      <c r="E21" s="10" t="s">
        <v>45</v>
      </c>
      <c r="F21" s="26" t="s">
        <v>46</v>
      </c>
    </row>
    <row r="22" spans="2:6" x14ac:dyDescent="0.2">
      <c r="B22" s="25" t="s">
        <v>47</v>
      </c>
      <c r="C22" s="10" t="s">
        <v>164</v>
      </c>
      <c r="D22" s="11"/>
      <c r="E22" s="10" t="s">
        <v>47</v>
      </c>
      <c r="F22" s="26" t="s">
        <v>168</v>
      </c>
    </row>
    <row r="23" spans="2:6" x14ac:dyDescent="0.2">
      <c r="B23" s="25" t="s">
        <v>48</v>
      </c>
      <c r="C23" s="10">
        <v>4</v>
      </c>
      <c r="D23" s="11"/>
      <c r="E23" s="10" t="s">
        <v>48</v>
      </c>
      <c r="F23" s="26">
        <v>4</v>
      </c>
    </row>
    <row r="24" spans="2:6" x14ac:dyDescent="0.2">
      <c r="B24" s="25"/>
      <c r="C24" s="10"/>
      <c r="D24" s="11"/>
      <c r="E24" s="10"/>
      <c r="F24" s="26"/>
    </row>
    <row r="25" spans="2:6" x14ac:dyDescent="0.2">
      <c r="B25" s="25" t="s">
        <v>49</v>
      </c>
      <c r="C25" s="10"/>
      <c r="D25" s="11"/>
      <c r="E25" s="10" t="s">
        <v>49</v>
      </c>
      <c r="F25" s="26"/>
    </row>
    <row r="26" spans="2:6" x14ac:dyDescent="0.2">
      <c r="B26" s="25" t="s">
        <v>165</v>
      </c>
      <c r="C26" s="10">
        <v>0.61040000000000005</v>
      </c>
      <c r="D26" s="11"/>
      <c r="E26" s="10" t="s">
        <v>169</v>
      </c>
      <c r="F26" s="26">
        <v>0.84109999999999996</v>
      </c>
    </row>
    <row r="27" spans="2:6" x14ac:dyDescent="0.2">
      <c r="B27" s="25" t="s">
        <v>68</v>
      </c>
      <c r="C27" s="10">
        <v>0.1115</v>
      </c>
      <c r="D27" s="11"/>
      <c r="E27" s="10" t="s">
        <v>68</v>
      </c>
      <c r="F27" s="26">
        <v>2.196E-2</v>
      </c>
    </row>
    <row r="28" spans="2:6" x14ac:dyDescent="0.2">
      <c r="B28" s="25" t="s">
        <v>69</v>
      </c>
      <c r="C28" s="10">
        <v>5.5759999999999997E-2</v>
      </c>
      <c r="D28" s="11"/>
      <c r="E28" s="10" t="s">
        <v>69</v>
      </c>
      <c r="F28" s="26">
        <v>1.098E-2</v>
      </c>
    </row>
    <row r="29" spans="2:6" x14ac:dyDescent="0.2">
      <c r="B29" s="25" t="s">
        <v>50</v>
      </c>
      <c r="C29" s="10" t="s">
        <v>166</v>
      </c>
      <c r="D29" s="11"/>
      <c r="E29" s="10" t="s">
        <v>50</v>
      </c>
      <c r="F29" s="26" t="s">
        <v>170</v>
      </c>
    </row>
    <row r="30" spans="2:6" x14ac:dyDescent="0.2">
      <c r="B30" s="25" t="s">
        <v>51</v>
      </c>
      <c r="C30" s="10">
        <v>0.83130000000000004</v>
      </c>
      <c r="D30" s="11"/>
      <c r="E30" s="10" t="s">
        <v>51</v>
      </c>
      <c r="F30" s="26">
        <v>0.93979999999999997</v>
      </c>
    </row>
    <row r="31" spans="2:6" x14ac:dyDescent="0.2">
      <c r="B31" s="25"/>
      <c r="C31" s="10"/>
      <c r="D31" s="11"/>
      <c r="E31" s="10"/>
      <c r="F31" s="26"/>
    </row>
    <row r="32" spans="2:6" x14ac:dyDescent="0.2">
      <c r="B32" s="25" t="s">
        <v>52</v>
      </c>
      <c r="C32" s="10"/>
      <c r="D32" s="11"/>
      <c r="E32" s="10" t="s">
        <v>52</v>
      </c>
      <c r="F32" s="26"/>
    </row>
    <row r="33" spans="2:6" x14ac:dyDescent="0.2">
      <c r="B33" s="25" t="s">
        <v>53</v>
      </c>
      <c r="C33" s="10" t="s">
        <v>167</v>
      </c>
      <c r="D33" s="11"/>
      <c r="E33" s="10" t="s">
        <v>53</v>
      </c>
      <c r="F33" s="26">
        <v>0.98740000000000006</v>
      </c>
    </row>
    <row r="34" spans="2:6" x14ac:dyDescent="0.2">
      <c r="B34" s="25" t="s">
        <v>54</v>
      </c>
      <c r="C34" s="10"/>
      <c r="D34" s="11"/>
      <c r="E34" s="10" t="s">
        <v>54</v>
      </c>
      <c r="F34" s="26">
        <v>6.3E-3</v>
      </c>
    </row>
    <row r="35" spans="2:6" x14ac:dyDescent="0.2">
      <c r="B35" s="25" t="s">
        <v>9</v>
      </c>
      <c r="C35" s="10"/>
      <c r="D35" s="11"/>
      <c r="E35" s="10" t="s">
        <v>9</v>
      </c>
      <c r="F35" s="26" t="s">
        <v>56</v>
      </c>
    </row>
    <row r="36" spans="2:6" ht="16" thickBot="1" x14ac:dyDescent="0.25">
      <c r="B36" s="28" t="s">
        <v>55</v>
      </c>
      <c r="C36" s="29"/>
      <c r="D36" s="17"/>
      <c r="E36" s="29" t="s">
        <v>55</v>
      </c>
      <c r="F36" s="30" t="s">
        <v>4</v>
      </c>
    </row>
  </sheetData>
  <mergeCells count="3">
    <mergeCell ref="B2:F2"/>
    <mergeCell ref="B11:C11"/>
    <mergeCell ref="E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Figure S1A</vt:lpstr>
      <vt:lpstr>Figure S1B</vt:lpstr>
      <vt:lpstr>Figure S1D</vt:lpstr>
      <vt:lpstr>Figure S1E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NONE</dc:creator>
  <cp:lastModifiedBy>Usuario de Microsoft Office</cp:lastModifiedBy>
  <dcterms:created xsi:type="dcterms:W3CDTF">2022-04-06T10:17:07Z</dcterms:created>
  <dcterms:modified xsi:type="dcterms:W3CDTF">2023-03-08T12:15:51Z</dcterms:modified>
</cp:coreProperties>
</file>